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2015" sheetId="1" r:id="rId1"/>
  </sheets>
  <definedNames>
    <definedName name="Excel_BuiltIn_Print_Area_1">'2015'!$A$3:$F$152</definedName>
    <definedName name="_xlnm.Print_Area" localSheetId="0">'2015'!$A$1:$F$155</definedName>
  </definedNames>
  <calcPr fullCalcOnLoad="1"/>
</workbook>
</file>

<file path=xl/sharedStrings.xml><?xml version="1.0" encoding="utf-8"?>
<sst xmlns="http://schemas.openxmlformats.org/spreadsheetml/2006/main" count="286" uniqueCount="136">
  <si>
    <t>Наименование показателей</t>
  </si>
  <si>
    <t>ед.изм.</t>
  </si>
  <si>
    <t>отклонение</t>
  </si>
  <si>
    <t>%</t>
  </si>
  <si>
    <t>(+,-)</t>
  </si>
  <si>
    <t>ЭКОНОМИЧЕСКИЕ ПОКАЗАТЕЛИ:</t>
  </si>
  <si>
    <t>1.Количество хозяйствующих субъектов-ВСЕГО</t>
  </si>
  <si>
    <t>ед</t>
  </si>
  <si>
    <t>в том числе:</t>
  </si>
  <si>
    <t xml:space="preserve"> -крупных и средних предприятий и организаций</t>
  </si>
  <si>
    <t xml:space="preserve"> - малых предприятий</t>
  </si>
  <si>
    <t xml:space="preserve"> -индивидуальных предпринимателей</t>
  </si>
  <si>
    <t xml:space="preserve"> -индивидуальных КФХ</t>
  </si>
  <si>
    <t>2.Производство(реализация)товаров работ и услуг:</t>
  </si>
  <si>
    <t xml:space="preserve"> -</t>
  </si>
  <si>
    <t xml:space="preserve"> -по крупным и средним предприятиям</t>
  </si>
  <si>
    <t xml:space="preserve">                  мяса</t>
  </si>
  <si>
    <t>тонн</t>
  </si>
  <si>
    <t xml:space="preserve">                  молока</t>
  </si>
  <si>
    <t xml:space="preserve">                  яиц</t>
  </si>
  <si>
    <t>тыс.шт.</t>
  </si>
  <si>
    <t>3.Поголовье:</t>
  </si>
  <si>
    <t xml:space="preserve"> - в крупных хозяйствах</t>
  </si>
  <si>
    <t xml:space="preserve">                  КРС</t>
  </si>
  <si>
    <t>гол.</t>
  </si>
  <si>
    <t xml:space="preserve">                  коров</t>
  </si>
  <si>
    <t xml:space="preserve">                  свиней</t>
  </si>
  <si>
    <t xml:space="preserve">                  птицы</t>
  </si>
  <si>
    <t>тыс.гол.</t>
  </si>
  <si>
    <t xml:space="preserve"> - в ЛПХ</t>
  </si>
  <si>
    <t xml:space="preserve"> - в КФХ</t>
  </si>
  <si>
    <t>тыс.руб</t>
  </si>
  <si>
    <t>ЗАНЯТОСТЬ НАСЕЛЕНИЯ:</t>
  </si>
  <si>
    <t>1.Численность постоянного населения -ВСЕГО</t>
  </si>
  <si>
    <t>чел</t>
  </si>
  <si>
    <t>чел.</t>
  </si>
  <si>
    <t xml:space="preserve">                    - общей</t>
  </si>
  <si>
    <t xml:space="preserve">                    - регистрируемой</t>
  </si>
  <si>
    <t xml:space="preserve">  -</t>
  </si>
  <si>
    <t>в том числе по предприятиям:</t>
  </si>
  <si>
    <t>руб.</t>
  </si>
  <si>
    <t>ДЕМОГРАФИЯ</t>
  </si>
  <si>
    <t>1.Количество родившихся</t>
  </si>
  <si>
    <t>в том числе на 1 тыс.жителей</t>
  </si>
  <si>
    <t>2.Количество умерших</t>
  </si>
  <si>
    <t>3.Естественная убыль (-), прирост населения</t>
  </si>
  <si>
    <t>СОЦИАЛЬНАЯ ЗАЩИТА</t>
  </si>
  <si>
    <t>1.Принято жителей поселения</t>
  </si>
  <si>
    <t>2.Количество письменных обращений</t>
  </si>
  <si>
    <t>в том числе в вышестоящие организации</t>
  </si>
  <si>
    <t>3.Количество исполненных обращений</t>
  </si>
  <si>
    <t>4.Проведено сходов граждан</t>
  </si>
  <si>
    <t>5.Оказано материальной помощи:</t>
  </si>
  <si>
    <t xml:space="preserve"> - сумма</t>
  </si>
  <si>
    <t>6.Выплата жилищных субсидий:</t>
  </si>
  <si>
    <t xml:space="preserve"> - количество обратившихся</t>
  </si>
  <si>
    <t xml:space="preserve"> - количество получающих</t>
  </si>
  <si>
    <t xml:space="preserve"> - сумма субсидий</t>
  </si>
  <si>
    <t>семей</t>
  </si>
  <si>
    <t xml:space="preserve"> - % к заданию</t>
  </si>
  <si>
    <t>ИСПОЛНЕНИЕ БЮДЖЕТА</t>
  </si>
  <si>
    <t>план</t>
  </si>
  <si>
    <t>факт</t>
  </si>
  <si>
    <t>1.Собственные доходы-ВСЕГО</t>
  </si>
  <si>
    <t>в том числе в разрезе налогов и платежей:</t>
  </si>
  <si>
    <t>2.Доходы от предпринимательской и другой приносящей доход деятельности</t>
  </si>
  <si>
    <t>в том числе по направлениям финансирования:</t>
  </si>
  <si>
    <t xml:space="preserve">                        - на начало года</t>
  </si>
  <si>
    <t xml:space="preserve">                        - с начала года</t>
  </si>
  <si>
    <t xml:space="preserve">                      - единиц</t>
  </si>
  <si>
    <t xml:space="preserve">                      - на сумму</t>
  </si>
  <si>
    <t xml:space="preserve">в том с числе: </t>
  </si>
  <si>
    <t>2.Среднесписочная численность работающих на крупных и средних предприятиях - ВСЕГО</t>
  </si>
  <si>
    <t>5.ВСЕГО доходов</t>
  </si>
  <si>
    <t>6.Всего расходов</t>
  </si>
  <si>
    <t>7. Выявлено незарегистрированного имущества граждан:</t>
  </si>
  <si>
    <t>8.Зарегистрировано выявленного недвижимого имущества</t>
  </si>
  <si>
    <t>9.Включено в налоговую базу ранее незарегистрированного недвижимого имущества:</t>
  </si>
  <si>
    <t>10.Выявлено и включено в налоговую базу других  источников пополнения бюджета</t>
  </si>
  <si>
    <t>3.Число обращений по вопросам трудоустройства</t>
  </si>
  <si>
    <t>4. Трудоустроено</t>
  </si>
  <si>
    <t xml:space="preserve">3. Спонсорские средства </t>
  </si>
  <si>
    <t>дотации</t>
  </si>
  <si>
    <t>субвенции</t>
  </si>
  <si>
    <t>межбюджетные трансферты</t>
  </si>
  <si>
    <t>4.Дотации, субвенции и межбюджетные трансферты</t>
  </si>
  <si>
    <t>Показатели социально-экономического развития</t>
  </si>
  <si>
    <t>-</t>
  </si>
  <si>
    <t>5. Признано безработными</t>
  </si>
  <si>
    <t>6.Число безработных на конец отчетного периода</t>
  </si>
  <si>
    <t xml:space="preserve">                  овцы, козы</t>
  </si>
  <si>
    <t>Новочеркасский филиал ТЭР</t>
  </si>
  <si>
    <t>Кривянская сельская администрация</t>
  </si>
  <si>
    <t>МОУ СОШ № 72</t>
  </si>
  <si>
    <t>МОУ СОШ № 73</t>
  </si>
  <si>
    <t>МДОУ № 4</t>
  </si>
  <si>
    <t>МДОУ № 31</t>
  </si>
  <si>
    <t>МУК "Кривянский СДК № 1"</t>
  </si>
  <si>
    <t>ООО НЗСМ</t>
  </si>
  <si>
    <t>- человек</t>
  </si>
  <si>
    <t>- Общегосударственные вопросы(0100)</t>
  </si>
  <si>
    <t>- Мобилизационная и вневойсковая подготовка (0203)</t>
  </si>
  <si>
    <t>- Защита населения и территории от последствий чрезвычайных ситуаций (0309)</t>
  </si>
  <si>
    <t>- обеспечение пожарной безопасности (0310)</t>
  </si>
  <si>
    <t>- Дорожное хозяйство (0409)</t>
  </si>
  <si>
    <t>- национальная экономика (0412)</t>
  </si>
  <si>
    <t>- коммунальное хозяйство (0500)</t>
  </si>
  <si>
    <t>- охрана окружающей среды (0600)</t>
  </si>
  <si>
    <t>- культура (0801)</t>
  </si>
  <si>
    <t>- Социальная политика (1000)</t>
  </si>
  <si>
    <t>- Физическая культура и спорт (1100)</t>
  </si>
  <si>
    <t>2014 год</t>
  </si>
  <si>
    <t xml:space="preserve">             - НДФЛ</t>
  </si>
  <si>
    <t xml:space="preserve">             - единый сельхозналог</t>
  </si>
  <si>
    <t xml:space="preserve">             - зем. налог</t>
  </si>
  <si>
    <t xml:space="preserve">             - налог на имущество</t>
  </si>
  <si>
    <t xml:space="preserve">             - упрощеная система налогообложения</t>
  </si>
  <si>
    <t xml:space="preserve">             - акцизы</t>
  </si>
  <si>
    <t xml:space="preserve">             - госпошлина</t>
  </si>
  <si>
    <t xml:space="preserve">             - аренда земли</t>
  </si>
  <si>
    <t xml:space="preserve">             - аренда имущества</t>
  </si>
  <si>
    <t xml:space="preserve">             - продажа земельных участков</t>
  </si>
  <si>
    <t xml:space="preserve">             - штрафы</t>
  </si>
  <si>
    <t>Начальник финансового сектора</t>
  </si>
  <si>
    <t>ед.</t>
  </si>
  <si>
    <t>Корюкова Д.Н.</t>
  </si>
  <si>
    <t xml:space="preserve">             - прочие доходы</t>
  </si>
  <si>
    <t xml:space="preserve">             - доходы от реализации имущества</t>
  </si>
  <si>
    <t>тыс.руб.</t>
  </si>
  <si>
    <t>2015 год</t>
  </si>
  <si>
    <t>ООО ЮТЭР</t>
  </si>
  <si>
    <t>7.Уровень регистрируемой безработицы:</t>
  </si>
  <si>
    <t>8. Среднемесячная зарработная плата:</t>
  </si>
  <si>
    <t xml:space="preserve">Кривянского сельского поселения за  2015 год </t>
  </si>
  <si>
    <t>Глава Администрации Кривянского сельского поселения</t>
  </si>
  <si>
    <t>Филимонов С.Д.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</si>
</sst>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8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62"/>
      <name val="Calibri"/>
      <family val="2"/>
    </font>
    <font>
      <sz val="11"/>
      <color indexed="62"/>
      <name val="Calibri"/>
      <family val="2"/>
    </font>
    <font>
      <b/>
      <sz val="8"/>
      <color indexed="63"/>
      <name val="Calibri"/>
      <family val="2"/>
    </font>
    <font>
      <b/>
      <sz val="11"/>
      <color indexed="63"/>
      <name val="Calibri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11"/>
      <color indexed="60"/>
      <name val="Calibri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sz val="8"/>
      <color indexed="17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3F3F76"/>
      <name val="Calibri"/>
      <family val="2"/>
    </font>
    <font>
      <sz val="11"/>
      <color rgb="FF3F3F76"/>
      <name val="Calibri"/>
      <family val="2"/>
    </font>
    <font>
      <b/>
      <sz val="8"/>
      <color rgb="FF3F3F3F"/>
      <name val="Calibri"/>
      <family val="2"/>
    </font>
    <font>
      <b/>
      <sz val="11"/>
      <color rgb="FF3F3F3F"/>
      <name val="Calibri"/>
      <family val="2"/>
    </font>
    <font>
      <b/>
      <sz val="8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11"/>
      <color rgb="FF9C6500"/>
      <name val="Calibri"/>
      <family val="2"/>
    </font>
    <font>
      <sz val="8"/>
      <color rgb="FF9C0006"/>
      <name val="Calibri"/>
      <family val="2"/>
    </font>
    <font>
      <sz val="11"/>
      <color rgb="FF9C0006"/>
      <name val="Calibri"/>
      <family val="2"/>
    </font>
    <font>
      <i/>
      <sz val="8"/>
      <color rgb="FF7F7F7F"/>
      <name val="Calibri"/>
      <family val="2"/>
    </font>
    <font>
      <i/>
      <sz val="11"/>
      <color rgb="FF7F7F7F"/>
      <name val="Calibri"/>
      <family val="2"/>
    </font>
    <font>
      <sz val="8"/>
      <color rgb="FFFA7D00"/>
      <name val="Calibri"/>
      <family val="2"/>
    </font>
    <font>
      <sz val="11"/>
      <color rgb="FFFA7D00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8"/>
      <color rgb="FF0061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4C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>
      <alignment horizontal="left" vertical="top"/>
      <protection/>
    </xf>
    <xf numFmtId="0" fontId="50" fillId="20" borderId="0">
      <alignment horizontal="center" vertical="top"/>
      <protection/>
    </xf>
    <xf numFmtId="0" fontId="51" fillId="20" borderId="0">
      <alignment horizontal="center" vertical="top"/>
      <protection/>
    </xf>
    <xf numFmtId="0" fontId="52" fillId="20" borderId="0">
      <alignment horizontal="center" vertical="top"/>
      <protection/>
    </xf>
    <xf numFmtId="0" fontId="51" fillId="20" borderId="0">
      <alignment horizontal="left" vertical="top"/>
      <protection/>
    </xf>
    <xf numFmtId="0" fontId="52" fillId="20" borderId="0">
      <alignment horizontal="center" vertical="top"/>
      <protection/>
    </xf>
    <xf numFmtId="0" fontId="53" fillId="20" borderId="0">
      <alignment horizontal="right" vertical="top"/>
      <protection/>
    </xf>
    <xf numFmtId="0" fontId="53" fillId="20" borderId="0">
      <alignment horizontal="center" vertical="top"/>
      <protection/>
    </xf>
    <xf numFmtId="0" fontId="53" fillId="20" borderId="0">
      <alignment horizontal="left" vertical="top"/>
      <protection/>
    </xf>
    <xf numFmtId="0" fontId="53" fillId="20" borderId="0">
      <alignment horizontal="center" vertical="top"/>
      <protection/>
    </xf>
    <xf numFmtId="0" fontId="53" fillId="20" borderId="0">
      <alignment horizontal="left" vertical="top"/>
      <protection/>
    </xf>
    <xf numFmtId="0" fontId="50" fillId="20" borderId="0">
      <alignment horizontal="center" vertical="top"/>
      <protection/>
    </xf>
    <xf numFmtId="0" fontId="54" fillId="21" borderId="0">
      <alignment horizontal="center" vertical="top"/>
      <protection/>
    </xf>
    <xf numFmtId="0" fontId="51" fillId="22" borderId="0">
      <alignment horizontal="center" vertical="top"/>
      <protection/>
    </xf>
    <xf numFmtId="0" fontId="55" fillId="22" borderId="0">
      <alignment horizontal="left" vertical="top"/>
      <protection/>
    </xf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56" fillId="29" borderId="1" applyNumberFormat="0" applyAlignment="0" applyProtection="0"/>
    <xf numFmtId="0" fontId="57" fillId="29" borderId="1" applyNumberFormat="0" applyAlignment="0" applyProtection="0"/>
    <xf numFmtId="0" fontId="58" fillId="30" borderId="2" applyNumberFormat="0" applyAlignment="0" applyProtection="0"/>
    <xf numFmtId="0" fontId="59" fillId="30" borderId="2" applyNumberFormat="0" applyAlignment="0" applyProtection="0"/>
    <xf numFmtId="0" fontId="60" fillId="30" borderId="1" applyNumberFormat="0" applyAlignment="0" applyProtection="0"/>
    <xf numFmtId="0" fontId="61" fillId="3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31" borderId="7" applyNumberFormat="0" applyAlignment="0" applyProtection="0"/>
    <xf numFmtId="0" fontId="68" fillId="31" borderId="7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46" fillId="22" borderId="8" applyNumberFormat="0" applyFont="0" applyAlignment="0" applyProtection="0"/>
    <xf numFmtId="9" fontId="0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164" fontId="82" fillId="36" borderId="10" xfId="0" applyNumberFormat="1" applyFont="1" applyFill="1" applyBorder="1" applyAlignment="1">
      <alignment horizontal="center"/>
    </xf>
    <xf numFmtId="164" fontId="82" fillId="0" borderId="10" xfId="0" applyNumberFormat="1" applyFont="1" applyBorder="1" applyAlignment="1">
      <alignment horizontal="center"/>
    </xf>
    <xf numFmtId="164" fontId="83" fillId="0" borderId="10" xfId="0" applyNumberFormat="1" applyFont="1" applyBorder="1" applyAlignment="1">
      <alignment horizontal="center"/>
    </xf>
    <xf numFmtId="164" fontId="82" fillId="35" borderId="10" xfId="0" applyNumberFormat="1" applyFont="1" applyFill="1" applyBorder="1" applyAlignment="1">
      <alignment horizontal="center"/>
    </xf>
    <xf numFmtId="164" fontId="83" fillId="35" borderId="10" xfId="0" applyNumberFormat="1" applyFont="1" applyFill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0" borderId="0" xfId="100" applyFont="1">
      <alignment/>
      <protection/>
    </xf>
    <xf numFmtId="0" fontId="2" fillId="0" borderId="0" xfId="101" applyFont="1" applyAlignment="1">
      <alignment/>
      <protection/>
    </xf>
    <xf numFmtId="0" fontId="1" fillId="38" borderId="10" xfId="0" applyFont="1" applyFill="1" applyBorder="1" applyAlignment="1">
      <alignment/>
    </xf>
    <xf numFmtId="164" fontId="1" fillId="39" borderId="10" xfId="0" applyNumberFormat="1" applyFont="1" applyFill="1" applyBorder="1" applyAlignment="1">
      <alignment horizontal="center"/>
    </xf>
    <xf numFmtId="164" fontId="1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82" fillId="39" borderId="10" xfId="0" applyNumberFormat="1" applyFont="1" applyFill="1" applyBorder="1" applyAlignment="1">
      <alignment horizontal="center"/>
    </xf>
    <xf numFmtId="164" fontId="82" fillId="38" borderId="10" xfId="0" applyNumberFormat="1" applyFont="1" applyFill="1" applyBorder="1" applyAlignment="1">
      <alignment horizontal="center"/>
    </xf>
    <xf numFmtId="164" fontId="83" fillId="38" borderId="10" xfId="0" applyNumberFormat="1" applyFont="1" applyFill="1" applyBorder="1" applyAlignment="1">
      <alignment horizontal="center"/>
    </xf>
    <xf numFmtId="164" fontId="83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" fontId="82" fillId="39" borderId="10" xfId="0" applyNumberFormat="1" applyFont="1" applyFill="1" applyBorder="1" applyAlignment="1">
      <alignment horizontal="center"/>
    </xf>
    <xf numFmtId="1" fontId="82" fillId="38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64" fontId="2" fillId="38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64" fontId="2" fillId="39" borderId="10" xfId="0" applyNumberFormat="1" applyFont="1" applyFill="1" applyBorder="1" applyAlignment="1">
      <alignment horizontal="center"/>
    </xf>
    <xf numFmtId="164" fontId="2" fillId="38" borderId="10" xfId="100" applyNumberFormat="1" applyFont="1" applyFill="1" applyBorder="1" applyAlignment="1">
      <alignment horizontal="center"/>
      <protection/>
    </xf>
    <xf numFmtId="0" fontId="1" fillId="38" borderId="10" xfId="0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49" fontId="2" fillId="38" borderId="10" xfId="0" applyNumberFormat="1" applyFont="1" applyFill="1" applyBorder="1" applyAlignment="1">
      <alignment horizontal="left" vertical="center"/>
    </xf>
    <xf numFmtId="0" fontId="2" fillId="0" borderId="0" xfId="100" applyFont="1" applyFill="1" applyAlignment="1">
      <alignment vertical="center"/>
      <protection/>
    </xf>
    <xf numFmtId="0" fontId="2" fillId="0" borderId="0" xfId="101" applyFont="1" applyAlignment="1">
      <alignment vertical="center"/>
      <protection/>
    </xf>
    <xf numFmtId="2" fontId="2" fillId="38" borderId="10" xfId="0" applyNumberFormat="1" applyFont="1" applyFill="1" applyBorder="1" applyAlignment="1">
      <alignment horizontal="center"/>
    </xf>
    <xf numFmtId="0" fontId="2" fillId="0" borderId="0" xfId="100" applyFont="1" applyFill="1" applyAlignment="1">
      <alignment horizontal="right"/>
      <protection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11" xfId="54"/>
    <cellStyle name="S12" xfId="55"/>
    <cellStyle name="S13" xfId="56"/>
    <cellStyle name="S14" xfId="57"/>
    <cellStyle name="S2" xfId="58"/>
    <cellStyle name="S3" xfId="59"/>
    <cellStyle name="S4" xfId="60"/>
    <cellStyle name="S5" xfId="61"/>
    <cellStyle name="S6" xfId="62"/>
    <cellStyle name="S7" xfId="63"/>
    <cellStyle name="S8" xfId="64"/>
    <cellStyle name="S9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Итог 2" xfId="91"/>
    <cellStyle name="Контрольная ячейка" xfId="92"/>
    <cellStyle name="Контрольная ячейка 2" xfId="93"/>
    <cellStyle name="Название" xfId="94"/>
    <cellStyle name="Нейтральный" xfId="95"/>
    <cellStyle name="Нейтральный 2" xfId="96"/>
    <cellStyle name="Обычный 2" xfId="97"/>
    <cellStyle name="Обычный 2 2" xfId="98"/>
    <cellStyle name="Обычный 2 3" xfId="99"/>
    <cellStyle name="Обычный 3" xfId="100"/>
    <cellStyle name="Обычный 4" xfId="101"/>
    <cellStyle name="Обычный 5" xfId="102"/>
    <cellStyle name="Обычный 6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Финансовый 3" xfId="119"/>
    <cellStyle name="Финансовый 3 2" xfId="120"/>
    <cellStyle name="Финансовый 4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55"/>
  <sheetViews>
    <sheetView tabSelected="1" view="pageBreakPreview" zoomScaleNormal="30" zoomScaleSheetLayoutView="100" zoomScalePageLayoutView="0" workbookViewId="0" topLeftCell="A2">
      <selection activeCell="D34" sqref="D34"/>
    </sheetView>
  </sheetViews>
  <sheetFormatPr defaultColWidth="8.8515625" defaultRowHeight="12.75"/>
  <cols>
    <col min="1" max="1" width="46.57421875" style="46" customWidth="1"/>
    <col min="2" max="3" width="11.140625" style="2" customWidth="1"/>
    <col min="4" max="4" width="13.421875" style="2" customWidth="1"/>
    <col min="5" max="5" width="10.8515625" style="2" customWidth="1"/>
    <col min="6" max="6" width="9.57421875" style="2" customWidth="1"/>
    <col min="7" max="7" width="8.8515625" style="2" customWidth="1"/>
    <col min="8" max="8" width="9.8515625" style="2" customWidth="1"/>
    <col min="9" max="9" width="9.140625" style="2" customWidth="1"/>
    <col min="10" max="16384" width="8.8515625" style="2" customWidth="1"/>
  </cols>
  <sheetData>
    <row r="1" ht="12.75" hidden="1"/>
    <row r="2" ht="15" customHeight="1"/>
    <row r="4" spans="1:6" ht="18.75">
      <c r="A4" s="62" t="s">
        <v>86</v>
      </c>
      <c r="B4" s="62"/>
      <c r="C4" s="62"/>
      <c r="D4" s="62"/>
      <c r="E4" s="62"/>
      <c r="F4" s="62"/>
    </row>
    <row r="5" spans="1:6" ht="18.75">
      <c r="A5" s="62" t="s">
        <v>133</v>
      </c>
      <c r="B5" s="62"/>
      <c r="C5" s="62"/>
      <c r="D5" s="62"/>
      <c r="E5" s="62"/>
      <c r="F5" s="62"/>
    </row>
    <row r="6" spans="1:5" ht="12.75">
      <c r="A6" s="47"/>
      <c r="B6" s="1"/>
      <c r="C6" s="1"/>
      <c r="D6" s="1"/>
      <c r="E6" s="1"/>
    </row>
    <row r="7" ht="12.75" hidden="1"/>
    <row r="8" spans="1:6" ht="12.75">
      <c r="A8" s="61" t="s">
        <v>0</v>
      </c>
      <c r="B8" s="61" t="s">
        <v>1</v>
      </c>
      <c r="C8" s="61" t="s">
        <v>111</v>
      </c>
      <c r="D8" s="61" t="s">
        <v>129</v>
      </c>
      <c r="E8" s="5" t="s">
        <v>2</v>
      </c>
      <c r="F8" s="61" t="s">
        <v>3</v>
      </c>
    </row>
    <row r="9" spans="1:6" ht="39.75" customHeight="1">
      <c r="A9" s="61"/>
      <c r="B9" s="61"/>
      <c r="C9" s="61"/>
      <c r="D9" s="61"/>
      <c r="E9" s="5" t="s">
        <v>4</v>
      </c>
      <c r="F9" s="61"/>
    </row>
    <row r="10" spans="1:6" ht="17.25" customHeight="1">
      <c r="A10" s="48" t="s">
        <v>5</v>
      </c>
      <c r="B10" s="6"/>
      <c r="C10" s="7"/>
      <c r="D10" s="7"/>
      <c r="E10" s="7"/>
      <c r="F10" s="7"/>
    </row>
    <row r="11" spans="1:6" ht="11.25" customHeight="1">
      <c r="A11" s="49"/>
      <c r="B11" s="3"/>
      <c r="C11" s="8"/>
      <c r="D11" s="8"/>
      <c r="E11" s="8"/>
      <c r="F11" s="8"/>
    </row>
    <row r="12" spans="1:6" ht="12.75">
      <c r="A12" s="50" t="s">
        <v>6</v>
      </c>
      <c r="B12" s="27" t="s">
        <v>124</v>
      </c>
      <c r="C12" s="35">
        <v>75</v>
      </c>
      <c r="D12" s="35">
        <v>136</v>
      </c>
      <c r="E12" s="29">
        <f>D12-C12</f>
        <v>61</v>
      </c>
      <c r="F12" s="29">
        <f>D12/C12*100</f>
        <v>181.33333333333331</v>
      </c>
    </row>
    <row r="13" spans="1:6" ht="15" customHeight="1">
      <c r="A13" s="51" t="s">
        <v>8</v>
      </c>
      <c r="B13" s="30"/>
      <c r="C13" s="40"/>
      <c r="D13" s="40"/>
      <c r="E13" s="39"/>
      <c r="F13" s="39"/>
    </row>
    <row r="14" spans="1:6" ht="15" customHeight="1">
      <c r="A14" s="51" t="s">
        <v>9</v>
      </c>
      <c r="B14" s="30" t="s">
        <v>124</v>
      </c>
      <c r="C14" s="38">
        <v>9</v>
      </c>
      <c r="D14" s="40">
        <v>9</v>
      </c>
      <c r="E14" s="39">
        <f>D14-C14</f>
        <v>0</v>
      </c>
      <c r="F14" s="39">
        <f>D14/C14*100</f>
        <v>100</v>
      </c>
    </row>
    <row r="15" spans="1:6" ht="15" customHeight="1">
      <c r="A15" s="51" t="s">
        <v>10</v>
      </c>
      <c r="B15" s="30" t="s">
        <v>124</v>
      </c>
      <c r="C15" s="38">
        <v>35</v>
      </c>
      <c r="D15" s="40">
        <v>39</v>
      </c>
      <c r="E15" s="39">
        <f>D15-C15</f>
        <v>4</v>
      </c>
      <c r="F15" s="39">
        <f>D15/C15*100</f>
        <v>111.42857142857143</v>
      </c>
    </row>
    <row r="16" spans="1:6" ht="15" customHeight="1">
      <c r="A16" s="51" t="s">
        <v>11</v>
      </c>
      <c r="B16" s="30" t="s">
        <v>124</v>
      </c>
      <c r="C16" s="38">
        <v>31</v>
      </c>
      <c r="D16" s="40">
        <v>140</v>
      </c>
      <c r="E16" s="39">
        <f>D16-C16</f>
        <v>109</v>
      </c>
      <c r="F16" s="39">
        <f>D16/C16*100</f>
        <v>451.6129032258065</v>
      </c>
    </row>
    <row r="17" spans="1:6" ht="15" customHeight="1">
      <c r="A17" s="51" t="s">
        <v>12</v>
      </c>
      <c r="B17" s="30" t="s">
        <v>124</v>
      </c>
      <c r="C17" s="38">
        <v>0</v>
      </c>
      <c r="D17" s="40">
        <v>1</v>
      </c>
      <c r="E17" s="39">
        <v>0</v>
      </c>
      <c r="F17" s="39">
        <v>0</v>
      </c>
    </row>
    <row r="18" spans="1:6" ht="15" customHeight="1">
      <c r="A18" s="50" t="s">
        <v>13</v>
      </c>
      <c r="B18" s="43" t="s">
        <v>14</v>
      </c>
      <c r="C18" s="44" t="s">
        <v>14</v>
      </c>
      <c r="D18" s="44" t="s">
        <v>14</v>
      </c>
      <c r="E18" s="39" t="s">
        <v>14</v>
      </c>
      <c r="F18" s="39" t="s">
        <v>14</v>
      </c>
    </row>
    <row r="19" spans="1:6" ht="12.75">
      <c r="A19" s="51" t="s">
        <v>15</v>
      </c>
      <c r="B19" s="45" t="s">
        <v>14</v>
      </c>
      <c r="C19" s="38" t="s">
        <v>14</v>
      </c>
      <c r="D19" s="38" t="s">
        <v>14</v>
      </c>
      <c r="E19" s="39" t="s">
        <v>14</v>
      </c>
      <c r="F19" s="39" t="s">
        <v>14</v>
      </c>
    </row>
    <row r="20" spans="1:6" ht="12.75" hidden="1">
      <c r="A20" s="51" t="s">
        <v>8</v>
      </c>
      <c r="B20" s="30"/>
      <c r="C20" s="40"/>
      <c r="D20" s="40"/>
      <c r="E20" s="39"/>
      <c r="F20" s="39"/>
    </row>
    <row r="21" spans="1:6" ht="12.75" hidden="1">
      <c r="A21" s="51" t="s">
        <v>16</v>
      </c>
      <c r="B21" s="30" t="s">
        <v>17</v>
      </c>
      <c r="C21" s="40"/>
      <c r="D21" s="40"/>
      <c r="E21" s="39"/>
      <c r="F21" s="39"/>
    </row>
    <row r="22" spans="1:6" ht="12.75" hidden="1">
      <c r="A22" s="51" t="s">
        <v>18</v>
      </c>
      <c r="B22" s="30" t="s">
        <v>17</v>
      </c>
      <c r="C22" s="40"/>
      <c r="D22" s="40"/>
      <c r="E22" s="39"/>
      <c r="F22" s="39"/>
    </row>
    <row r="23" spans="1:6" ht="12.75" hidden="1">
      <c r="A23" s="51" t="s">
        <v>19</v>
      </c>
      <c r="B23" s="30" t="s">
        <v>20</v>
      </c>
      <c r="C23" s="40"/>
      <c r="D23" s="40"/>
      <c r="E23" s="39"/>
      <c r="F23" s="39"/>
    </row>
    <row r="24" spans="1:7" ht="16.5" customHeight="1">
      <c r="A24" s="50" t="s">
        <v>21</v>
      </c>
      <c r="B24" s="27"/>
      <c r="C24" s="35"/>
      <c r="D24" s="35"/>
      <c r="E24" s="29"/>
      <c r="F24" s="29"/>
      <c r="G24" s="24"/>
    </row>
    <row r="25" spans="1:6" ht="12.75">
      <c r="A25" s="51" t="s">
        <v>22</v>
      </c>
      <c r="B25" s="45" t="s">
        <v>14</v>
      </c>
      <c r="C25" s="38" t="s">
        <v>14</v>
      </c>
      <c r="D25" s="38" t="s">
        <v>14</v>
      </c>
      <c r="E25" s="39" t="s">
        <v>14</v>
      </c>
      <c r="F25" s="39" t="s">
        <v>14</v>
      </c>
    </row>
    <row r="26" spans="1:6" ht="12.75" hidden="1">
      <c r="A26" s="51" t="s">
        <v>23</v>
      </c>
      <c r="B26" s="30" t="s">
        <v>24</v>
      </c>
      <c r="C26" s="40"/>
      <c r="D26" s="40"/>
      <c r="E26" s="39"/>
      <c r="F26" s="39"/>
    </row>
    <row r="27" spans="1:6" ht="12.75" hidden="1">
      <c r="A27" s="51" t="s">
        <v>25</v>
      </c>
      <c r="B27" s="30" t="s">
        <v>24</v>
      </c>
      <c r="C27" s="40"/>
      <c r="D27" s="40"/>
      <c r="E27" s="39"/>
      <c r="F27" s="39"/>
    </row>
    <row r="28" spans="1:6" ht="12.75" hidden="1">
      <c r="A28" s="51" t="s">
        <v>26</v>
      </c>
      <c r="B28" s="30" t="s">
        <v>24</v>
      </c>
      <c r="C28" s="40"/>
      <c r="D28" s="40"/>
      <c r="E28" s="39"/>
      <c r="F28" s="39"/>
    </row>
    <row r="29" spans="1:6" ht="12.75" hidden="1">
      <c r="A29" s="51" t="s">
        <v>27</v>
      </c>
      <c r="B29" s="30" t="s">
        <v>28</v>
      </c>
      <c r="C29" s="40"/>
      <c r="D29" s="40"/>
      <c r="E29" s="39"/>
      <c r="F29" s="39"/>
    </row>
    <row r="30" spans="1:6" ht="12.75">
      <c r="A30" s="51" t="s">
        <v>29</v>
      </c>
      <c r="B30" s="30"/>
      <c r="C30" s="40"/>
      <c r="D30" s="36"/>
      <c r="E30" s="32"/>
      <c r="F30" s="32"/>
    </row>
    <row r="31" spans="1:6" ht="12.75">
      <c r="A31" s="51" t="s">
        <v>23</v>
      </c>
      <c r="B31" s="30" t="s">
        <v>24</v>
      </c>
      <c r="C31" s="39">
        <v>1306</v>
      </c>
      <c r="D31" s="41">
        <v>1297</v>
      </c>
      <c r="E31" s="39">
        <f>D31-C31</f>
        <v>-9</v>
      </c>
      <c r="F31" s="39">
        <f>D31/C31*100</f>
        <v>99.31087289433384</v>
      </c>
    </row>
    <row r="32" spans="1:6" ht="12.75">
      <c r="A32" s="51" t="s">
        <v>25</v>
      </c>
      <c r="B32" s="30" t="s">
        <v>24</v>
      </c>
      <c r="C32" s="39">
        <v>892</v>
      </c>
      <c r="D32" s="41">
        <v>892</v>
      </c>
      <c r="E32" s="39">
        <f>D32-C32</f>
        <v>0</v>
      </c>
      <c r="F32" s="39">
        <f>D32/C32*100</f>
        <v>100</v>
      </c>
    </row>
    <row r="33" spans="1:6" ht="12.75">
      <c r="A33" s="51" t="s">
        <v>26</v>
      </c>
      <c r="B33" s="30" t="s">
        <v>24</v>
      </c>
      <c r="C33" s="39">
        <v>163</v>
      </c>
      <c r="D33" s="41">
        <v>68</v>
      </c>
      <c r="E33" s="39">
        <f>D33-C33</f>
        <v>-95</v>
      </c>
      <c r="F33" s="39">
        <f>D33/C33*100</f>
        <v>41.717791411042946</v>
      </c>
    </row>
    <row r="34" spans="1:6" ht="12.75">
      <c r="A34" s="51" t="s">
        <v>27</v>
      </c>
      <c r="B34" s="30" t="s">
        <v>28</v>
      </c>
      <c r="C34" s="39">
        <v>17</v>
      </c>
      <c r="D34" s="41">
        <v>17.85</v>
      </c>
      <c r="E34" s="39">
        <f>D34-C34</f>
        <v>0.8500000000000014</v>
      </c>
      <c r="F34" s="39">
        <f>D34/C34*100</f>
        <v>105</v>
      </c>
    </row>
    <row r="35" spans="1:6" ht="12.75">
      <c r="A35" s="51" t="s">
        <v>90</v>
      </c>
      <c r="B35" s="30" t="s">
        <v>24</v>
      </c>
      <c r="C35" s="39">
        <v>370</v>
      </c>
      <c r="D35" s="41">
        <v>242</v>
      </c>
      <c r="E35" s="39">
        <f>D35-C35</f>
        <v>-128</v>
      </c>
      <c r="F35" s="39">
        <f>D35/C35*100</f>
        <v>65.4054054054054</v>
      </c>
    </row>
    <row r="36" spans="1:6" ht="12.75">
      <c r="A36" s="52"/>
      <c r="B36" s="30"/>
      <c r="C36" s="32"/>
      <c r="D36" s="31"/>
      <c r="E36" s="32"/>
      <c r="F36" s="32"/>
    </row>
    <row r="37" spans="1:6" ht="12.75">
      <c r="A37" s="51" t="s">
        <v>30</v>
      </c>
      <c r="B37" s="45" t="s">
        <v>14</v>
      </c>
      <c r="C37" s="41" t="s">
        <v>14</v>
      </c>
      <c r="D37" s="41" t="s">
        <v>14</v>
      </c>
      <c r="E37" s="39" t="s">
        <v>14</v>
      </c>
      <c r="F37" s="39" t="s">
        <v>14</v>
      </c>
    </row>
    <row r="38" spans="1:6" ht="12.75">
      <c r="A38" s="51" t="s">
        <v>23</v>
      </c>
      <c r="B38" s="30" t="s">
        <v>24</v>
      </c>
      <c r="C38" s="41">
        <v>19</v>
      </c>
      <c r="D38" s="41">
        <v>8</v>
      </c>
      <c r="E38" s="39">
        <f>D38-C38</f>
        <v>-11</v>
      </c>
      <c r="F38" s="39">
        <f>D38/C38*100</f>
        <v>42.10526315789473</v>
      </c>
    </row>
    <row r="39" spans="1:6" ht="12.75">
      <c r="A39" s="49" t="s">
        <v>25</v>
      </c>
      <c r="B39" s="3" t="s">
        <v>24</v>
      </c>
      <c r="C39" s="12">
        <v>8</v>
      </c>
      <c r="D39" s="12">
        <v>8</v>
      </c>
      <c r="E39" s="10">
        <f>D39-C39</f>
        <v>0</v>
      </c>
      <c r="F39" s="10">
        <f>D39/C39*100</f>
        <v>100</v>
      </c>
    </row>
    <row r="40" spans="1:6" ht="12.75" hidden="1">
      <c r="A40" s="49" t="s">
        <v>26</v>
      </c>
      <c r="B40" s="3" t="s">
        <v>24</v>
      </c>
      <c r="C40" s="12">
        <v>0</v>
      </c>
      <c r="D40" s="14"/>
      <c r="E40" s="10">
        <f>D40-C40</f>
        <v>0</v>
      </c>
      <c r="F40" s="10"/>
    </row>
    <row r="41" spans="1:6" ht="12.75" hidden="1">
      <c r="A41" s="49" t="s">
        <v>27</v>
      </c>
      <c r="B41" s="3" t="s">
        <v>28</v>
      </c>
      <c r="C41" s="12">
        <v>0</v>
      </c>
      <c r="D41" s="14"/>
      <c r="E41" s="10">
        <f>D41-C41</f>
        <v>0</v>
      </c>
      <c r="F41" s="10"/>
    </row>
    <row r="42" spans="1:6" ht="11.25" customHeight="1">
      <c r="A42" s="49" t="s">
        <v>90</v>
      </c>
      <c r="B42" s="3" t="s">
        <v>24</v>
      </c>
      <c r="C42" s="12">
        <v>5</v>
      </c>
      <c r="D42" s="12">
        <v>60</v>
      </c>
      <c r="E42" s="10">
        <f>D42-C42</f>
        <v>55</v>
      </c>
      <c r="F42" s="10">
        <f>D42/C42*100</f>
        <v>1200</v>
      </c>
    </row>
    <row r="43" spans="1:6" ht="12.75" hidden="1">
      <c r="A43" s="49"/>
      <c r="B43" s="3"/>
      <c r="C43" s="14"/>
      <c r="D43" s="14"/>
      <c r="E43" s="15"/>
      <c r="F43" s="15"/>
    </row>
    <row r="44" spans="1:6" ht="17.25" customHeight="1" hidden="1">
      <c r="A44" s="53"/>
      <c r="B44" s="9"/>
      <c r="C44" s="16"/>
      <c r="D44" s="16"/>
      <c r="E44" s="16"/>
      <c r="F44" s="16"/>
    </row>
    <row r="45" spans="1:6" ht="11.25" customHeight="1">
      <c r="A45" s="49" t="s">
        <v>27</v>
      </c>
      <c r="B45" s="30" t="s">
        <v>28</v>
      </c>
      <c r="C45" s="59">
        <v>0.11</v>
      </c>
      <c r="D45" s="39">
        <v>0</v>
      </c>
      <c r="E45" s="39">
        <f>D45-C45</f>
        <v>-0.11</v>
      </c>
      <c r="F45" s="15"/>
    </row>
    <row r="46" spans="1:6" ht="20.25" customHeight="1">
      <c r="A46" s="48" t="s">
        <v>32</v>
      </c>
      <c r="B46" s="6"/>
      <c r="C46" s="17"/>
      <c r="D46" s="17"/>
      <c r="E46" s="17"/>
      <c r="F46" s="17"/>
    </row>
    <row r="47" spans="1:6" ht="18" customHeight="1">
      <c r="A47" s="50" t="s">
        <v>33</v>
      </c>
      <c r="B47" s="27" t="s">
        <v>35</v>
      </c>
      <c r="C47" s="28">
        <v>10</v>
      </c>
      <c r="D47" s="28">
        <v>10</v>
      </c>
      <c r="E47" s="29">
        <f>D47-C47</f>
        <v>0</v>
      </c>
      <c r="F47" s="29">
        <f>D47/C47*100</f>
        <v>100</v>
      </c>
    </row>
    <row r="48" spans="1:6" ht="12.75">
      <c r="A48" s="51"/>
      <c r="B48" s="30"/>
      <c r="C48" s="31"/>
      <c r="D48" s="32"/>
      <c r="E48" s="33"/>
      <c r="F48" s="33"/>
    </row>
    <row r="49" spans="1:6" ht="25.5" customHeight="1">
      <c r="A49" s="50" t="s">
        <v>72</v>
      </c>
      <c r="B49" s="27" t="s">
        <v>35</v>
      </c>
      <c r="C49" s="35">
        <f>SUM(C51:C59)</f>
        <v>973.7</v>
      </c>
      <c r="D49" s="35">
        <f>SUM(D51:D59)</f>
        <v>992.61</v>
      </c>
      <c r="E49" s="29">
        <f>D49-C49</f>
        <v>18.909999999999968</v>
      </c>
      <c r="F49" s="29">
        <f>D49/C49*100</f>
        <v>101.94207661497381</v>
      </c>
    </row>
    <row r="50" spans="1:6" ht="16.5" customHeight="1">
      <c r="A50" s="51" t="s">
        <v>39</v>
      </c>
      <c r="B50" s="30"/>
      <c r="C50" s="36"/>
      <c r="D50" s="37"/>
      <c r="E50" s="32"/>
      <c r="F50" s="32"/>
    </row>
    <row r="51" spans="1:6" ht="16.5" customHeight="1">
      <c r="A51" s="51" t="s">
        <v>130</v>
      </c>
      <c r="B51" s="30" t="s">
        <v>35</v>
      </c>
      <c r="C51" s="38">
        <v>170</v>
      </c>
      <c r="D51" s="38">
        <v>180</v>
      </c>
      <c r="E51" s="39">
        <f>D51-C51</f>
        <v>10</v>
      </c>
      <c r="F51" s="39">
        <f aca="true" t="shared" si="0" ref="F51:F59">D51/C51*100</f>
        <v>105.88235294117648</v>
      </c>
    </row>
    <row r="52" spans="1:7" ht="16.5" customHeight="1">
      <c r="A52" s="51" t="s">
        <v>91</v>
      </c>
      <c r="B52" s="30" t="s">
        <v>35</v>
      </c>
      <c r="C52" s="38">
        <v>444.7</v>
      </c>
      <c r="D52" s="38">
        <v>462.61</v>
      </c>
      <c r="E52" s="39">
        <f aca="true" t="shared" si="1" ref="E52:E59">D52-C52</f>
        <v>17.910000000000025</v>
      </c>
      <c r="F52" s="39">
        <f t="shared" si="0"/>
        <v>104.02743422532043</v>
      </c>
      <c r="G52" s="23"/>
    </row>
    <row r="53" spans="1:6" ht="16.5" customHeight="1">
      <c r="A53" s="51" t="s">
        <v>92</v>
      </c>
      <c r="B53" s="30" t="s">
        <v>35</v>
      </c>
      <c r="C53" s="40">
        <v>20</v>
      </c>
      <c r="D53" s="38">
        <v>19</v>
      </c>
      <c r="E53" s="39">
        <f t="shared" si="1"/>
        <v>-1</v>
      </c>
      <c r="F53" s="39">
        <f t="shared" si="0"/>
        <v>95</v>
      </c>
    </row>
    <row r="54" spans="1:6" ht="16.5" customHeight="1">
      <c r="A54" s="51" t="s">
        <v>93</v>
      </c>
      <c r="B54" s="30" t="s">
        <v>35</v>
      </c>
      <c r="C54" s="40">
        <v>68</v>
      </c>
      <c r="D54" s="38">
        <v>64</v>
      </c>
      <c r="E54" s="39">
        <f t="shared" si="1"/>
        <v>-4</v>
      </c>
      <c r="F54" s="39">
        <f t="shared" si="0"/>
        <v>94.11764705882352</v>
      </c>
    </row>
    <row r="55" spans="1:6" ht="16.5" customHeight="1">
      <c r="A55" s="51" t="s">
        <v>94</v>
      </c>
      <c r="B55" s="30" t="s">
        <v>35</v>
      </c>
      <c r="C55" s="40">
        <v>66</v>
      </c>
      <c r="D55" s="38">
        <v>64</v>
      </c>
      <c r="E55" s="39">
        <f t="shared" si="1"/>
        <v>-2</v>
      </c>
      <c r="F55" s="39">
        <f t="shared" si="0"/>
        <v>96.96969696969697</v>
      </c>
    </row>
    <row r="56" spans="1:6" ht="16.5" customHeight="1">
      <c r="A56" s="51" t="s">
        <v>95</v>
      </c>
      <c r="B56" s="30" t="s">
        <v>35</v>
      </c>
      <c r="C56" s="40">
        <v>10</v>
      </c>
      <c r="D56" s="38">
        <v>11</v>
      </c>
      <c r="E56" s="39">
        <f t="shared" si="1"/>
        <v>1</v>
      </c>
      <c r="F56" s="39">
        <f t="shared" si="0"/>
        <v>110.00000000000001</v>
      </c>
    </row>
    <row r="57" spans="1:6" ht="16.5" customHeight="1">
      <c r="A57" s="51" t="s">
        <v>96</v>
      </c>
      <c r="B57" s="30" t="s">
        <v>35</v>
      </c>
      <c r="C57" s="40">
        <v>35</v>
      </c>
      <c r="D57" s="38">
        <v>35</v>
      </c>
      <c r="E57" s="39">
        <f t="shared" si="1"/>
        <v>0</v>
      </c>
      <c r="F57" s="39">
        <f t="shared" si="0"/>
        <v>100</v>
      </c>
    </row>
    <row r="58" spans="1:6" ht="16.5" customHeight="1">
      <c r="A58" s="51" t="s">
        <v>97</v>
      </c>
      <c r="B58" s="30" t="s">
        <v>35</v>
      </c>
      <c r="C58" s="40">
        <v>15</v>
      </c>
      <c r="D58" s="38">
        <v>7</v>
      </c>
      <c r="E58" s="39">
        <f t="shared" si="1"/>
        <v>-8</v>
      </c>
      <c r="F58" s="39">
        <f t="shared" si="0"/>
        <v>46.666666666666664</v>
      </c>
    </row>
    <row r="59" spans="1:7" ht="18.75" customHeight="1">
      <c r="A59" s="51" t="s">
        <v>98</v>
      </c>
      <c r="B59" s="30" t="s">
        <v>35</v>
      </c>
      <c r="C59" s="38">
        <v>145</v>
      </c>
      <c r="D59" s="38">
        <v>150</v>
      </c>
      <c r="E59" s="39">
        <f t="shared" si="1"/>
        <v>5</v>
      </c>
      <c r="F59" s="39">
        <f t="shared" si="0"/>
        <v>103.44827586206897</v>
      </c>
      <c r="G59" s="23"/>
    </row>
    <row r="60" spans="1:6" ht="0.75" customHeight="1">
      <c r="A60" s="50"/>
      <c r="B60" s="27"/>
      <c r="C60" s="34"/>
      <c r="D60" s="34"/>
      <c r="E60" s="33"/>
      <c r="F60" s="33"/>
    </row>
    <row r="61" spans="1:7" ht="18" customHeight="1">
      <c r="A61" s="50" t="s">
        <v>79</v>
      </c>
      <c r="B61" s="27" t="s">
        <v>35</v>
      </c>
      <c r="C61" s="28">
        <v>100</v>
      </c>
      <c r="D61" s="28">
        <v>90</v>
      </c>
      <c r="E61" s="28">
        <f>D61-C61</f>
        <v>-10</v>
      </c>
      <c r="F61" s="28">
        <f>D61/C61*100</f>
        <v>90</v>
      </c>
      <c r="G61" s="24"/>
    </row>
    <row r="62" spans="1:6" ht="18" customHeight="1">
      <c r="A62" s="50" t="s">
        <v>80</v>
      </c>
      <c r="B62" s="27" t="s">
        <v>35</v>
      </c>
      <c r="C62" s="28">
        <v>82</v>
      </c>
      <c r="D62" s="28">
        <v>74</v>
      </c>
      <c r="E62" s="28">
        <f>D62-C62</f>
        <v>-8</v>
      </c>
      <c r="F62" s="28">
        <f>D62/C62*100</f>
        <v>90.2439024390244</v>
      </c>
    </row>
    <row r="63" spans="1:6" ht="18" customHeight="1">
      <c r="A63" s="50" t="s">
        <v>88</v>
      </c>
      <c r="B63" s="27" t="s">
        <v>35</v>
      </c>
      <c r="C63" s="28">
        <v>48</v>
      </c>
      <c r="D63" s="28">
        <v>53</v>
      </c>
      <c r="E63" s="28">
        <f>D63-C63</f>
        <v>5</v>
      </c>
      <c r="F63" s="28">
        <f>D63/C63*100</f>
        <v>110.41666666666667</v>
      </c>
    </row>
    <row r="64" spans="1:6" ht="18" customHeight="1">
      <c r="A64" s="50" t="s">
        <v>89</v>
      </c>
      <c r="B64" s="27" t="s">
        <v>35</v>
      </c>
      <c r="C64" s="28">
        <v>13</v>
      </c>
      <c r="D64" s="28">
        <v>18</v>
      </c>
      <c r="E64" s="28">
        <f>D64-C64</f>
        <v>5</v>
      </c>
      <c r="F64" s="28">
        <f>D64/C64*100</f>
        <v>138.46153846153845</v>
      </c>
    </row>
    <row r="65" spans="1:6" ht="18" customHeight="1" hidden="1">
      <c r="A65" s="51" t="s">
        <v>36</v>
      </c>
      <c r="B65" s="30" t="s">
        <v>3</v>
      </c>
      <c r="C65" s="41">
        <v>0.7</v>
      </c>
      <c r="D65" s="41">
        <v>0.3</v>
      </c>
      <c r="E65" s="39">
        <v>0.4</v>
      </c>
      <c r="F65" s="39">
        <v>233.3</v>
      </c>
    </row>
    <row r="66" spans="1:6" ht="18" customHeight="1" hidden="1">
      <c r="A66" s="51" t="s">
        <v>37</v>
      </c>
      <c r="B66" s="30">
        <v>0</v>
      </c>
      <c r="C66" s="31">
        <v>0.76</v>
      </c>
      <c r="D66" s="31"/>
      <c r="E66" s="32">
        <v>0.07</v>
      </c>
      <c r="F66" s="32">
        <v>122.6</v>
      </c>
    </row>
    <row r="67" spans="1:6" ht="18" customHeight="1">
      <c r="A67" s="50" t="s">
        <v>131</v>
      </c>
      <c r="B67" s="27" t="s">
        <v>3</v>
      </c>
      <c r="C67" s="28">
        <v>0.3</v>
      </c>
      <c r="D67" s="29">
        <v>0.5</v>
      </c>
      <c r="E67" s="29">
        <f>D67-C67</f>
        <v>0.2</v>
      </c>
      <c r="F67" s="29">
        <f>D67/C67*100</f>
        <v>166.66666666666669</v>
      </c>
    </row>
    <row r="68" spans="1:6" ht="9.75" customHeight="1" hidden="1">
      <c r="A68" s="50"/>
      <c r="B68" s="27"/>
      <c r="C68" s="28"/>
      <c r="D68" s="29"/>
      <c r="E68" s="29"/>
      <c r="F68" s="29"/>
    </row>
    <row r="69" spans="1:9" ht="12.75">
      <c r="A69" s="50" t="s">
        <v>132</v>
      </c>
      <c r="B69" s="27" t="s">
        <v>40</v>
      </c>
      <c r="C69" s="28">
        <f>H70/C49/6*1000</f>
        <v>22961.724555818008</v>
      </c>
      <c r="D69" s="28">
        <f>I70/D49/6*1000</f>
        <v>26689.091505324344</v>
      </c>
      <c r="E69" s="29">
        <f>D69-C69</f>
        <v>3727.366949506337</v>
      </c>
      <c r="F69" s="29">
        <f>D69/C69*100</f>
        <v>116.2329573305586</v>
      </c>
      <c r="H69" s="1"/>
      <c r="I69" s="1"/>
    </row>
    <row r="70" spans="1:9" ht="18" customHeight="1">
      <c r="A70" s="51" t="s">
        <v>39</v>
      </c>
      <c r="C70" s="41"/>
      <c r="D70" s="41"/>
      <c r="E70" s="32"/>
      <c r="F70" s="32"/>
      <c r="H70" s="1">
        <f>SUM(H71:H79)</f>
        <v>134146.98719999997</v>
      </c>
      <c r="I70" s="1">
        <f>SUM(I71:I79)</f>
        <v>158951.1547146</v>
      </c>
    </row>
    <row r="71" spans="1:9" ht="18" customHeight="1">
      <c r="A71" s="51" t="s">
        <v>130</v>
      </c>
      <c r="B71" s="30" t="s">
        <v>40</v>
      </c>
      <c r="C71" s="39">
        <v>22706.5</v>
      </c>
      <c r="D71" s="39">
        <v>26150.2</v>
      </c>
      <c r="E71" s="39">
        <f aca="true" t="shared" si="2" ref="E71:E79">D71-C71</f>
        <v>3443.7000000000007</v>
      </c>
      <c r="F71" s="39">
        <f aca="true" t="shared" si="3" ref="F71:F79">D71/C71*100</f>
        <v>115.16614185365424</v>
      </c>
      <c r="H71" s="2">
        <f aca="true" t="shared" si="4" ref="H71:H79">C71*C51*6/1000</f>
        <v>23160.63</v>
      </c>
      <c r="I71" s="2">
        <f aca="true" t="shared" si="5" ref="I71:I79">D71*D51*6/1000</f>
        <v>28242.216</v>
      </c>
    </row>
    <row r="72" spans="1:9" ht="18" customHeight="1">
      <c r="A72" s="51" t="s">
        <v>91</v>
      </c>
      <c r="B72" s="30" t="s">
        <v>40</v>
      </c>
      <c r="C72" s="39">
        <v>30714</v>
      </c>
      <c r="D72" s="39">
        <v>36767.31</v>
      </c>
      <c r="E72" s="39">
        <f t="shared" si="2"/>
        <v>6053.309999999998</v>
      </c>
      <c r="F72" s="39">
        <f t="shared" si="3"/>
        <v>119.70863449892558</v>
      </c>
      <c r="G72" s="23"/>
      <c r="H72" s="2">
        <f t="shared" si="4"/>
        <v>81951.09479999999</v>
      </c>
      <c r="I72" s="2">
        <f t="shared" si="5"/>
        <v>102053.5516746</v>
      </c>
    </row>
    <row r="73" spans="1:9" ht="18" customHeight="1">
      <c r="A73" s="51" t="s">
        <v>92</v>
      </c>
      <c r="B73" s="30" t="s">
        <v>40</v>
      </c>
      <c r="C73" s="41">
        <v>18739.6</v>
      </c>
      <c r="D73" s="41">
        <v>19810.79</v>
      </c>
      <c r="E73" s="39">
        <f t="shared" si="2"/>
        <v>1071.1900000000023</v>
      </c>
      <c r="F73" s="39">
        <f t="shared" si="3"/>
        <v>105.71618391000877</v>
      </c>
      <c r="G73" s="23"/>
      <c r="H73" s="2">
        <f t="shared" si="4"/>
        <v>2248.752</v>
      </c>
      <c r="I73" s="2">
        <f t="shared" si="5"/>
        <v>2258.43006</v>
      </c>
    </row>
    <row r="74" spans="1:9" ht="18" customHeight="1">
      <c r="A74" s="51" t="s">
        <v>93</v>
      </c>
      <c r="B74" s="30" t="s">
        <v>40</v>
      </c>
      <c r="C74" s="41">
        <v>20917.4</v>
      </c>
      <c r="D74" s="41">
        <v>21679.5</v>
      </c>
      <c r="E74" s="39">
        <f t="shared" si="2"/>
        <v>762.0999999999985</v>
      </c>
      <c r="F74" s="39">
        <f t="shared" si="3"/>
        <v>103.64337824012544</v>
      </c>
      <c r="G74" s="23"/>
      <c r="H74" s="2">
        <f t="shared" si="4"/>
        <v>8534.299200000001</v>
      </c>
      <c r="I74" s="2">
        <f t="shared" si="5"/>
        <v>8324.928</v>
      </c>
    </row>
    <row r="75" spans="1:9" ht="18" customHeight="1">
      <c r="A75" s="51" t="s">
        <v>94</v>
      </c>
      <c r="B75" s="30" t="s">
        <v>40</v>
      </c>
      <c r="C75" s="41">
        <v>18062.1</v>
      </c>
      <c r="D75" s="41">
        <v>18695.4</v>
      </c>
      <c r="E75" s="39">
        <f t="shared" si="2"/>
        <v>633.3000000000029</v>
      </c>
      <c r="F75" s="39">
        <f t="shared" si="3"/>
        <v>103.50623681631706</v>
      </c>
      <c r="G75" s="23"/>
      <c r="H75" s="2">
        <f t="shared" si="4"/>
        <v>7152.5916</v>
      </c>
      <c r="I75" s="2">
        <f t="shared" si="5"/>
        <v>7179.033600000001</v>
      </c>
    </row>
    <row r="76" spans="1:9" ht="18" customHeight="1">
      <c r="A76" s="51" t="s">
        <v>95</v>
      </c>
      <c r="B76" s="30" t="s">
        <v>40</v>
      </c>
      <c r="C76" s="41">
        <v>10850</v>
      </c>
      <c r="D76" s="41">
        <v>10968.3</v>
      </c>
      <c r="E76" s="39">
        <f t="shared" si="2"/>
        <v>118.29999999999927</v>
      </c>
      <c r="F76" s="39">
        <f t="shared" si="3"/>
        <v>101.09032258064516</v>
      </c>
      <c r="G76" s="23"/>
      <c r="H76" s="2">
        <f t="shared" si="4"/>
        <v>651</v>
      </c>
      <c r="I76" s="2">
        <f t="shared" si="5"/>
        <v>723.9078</v>
      </c>
    </row>
    <row r="77" spans="1:9" ht="18" customHeight="1">
      <c r="A77" s="51" t="s">
        <v>96</v>
      </c>
      <c r="B77" s="30" t="s">
        <v>40</v>
      </c>
      <c r="C77" s="41">
        <v>13596.9</v>
      </c>
      <c r="D77" s="41">
        <v>14239</v>
      </c>
      <c r="E77" s="39">
        <f t="shared" si="2"/>
        <v>642.1000000000004</v>
      </c>
      <c r="F77" s="39">
        <f t="shared" si="3"/>
        <v>104.72239995881414</v>
      </c>
      <c r="G77" s="23"/>
      <c r="H77" s="2">
        <f t="shared" si="4"/>
        <v>2855.349</v>
      </c>
      <c r="I77" s="2">
        <f t="shared" si="5"/>
        <v>2990.19</v>
      </c>
    </row>
    <row r="78" spans="1:9" ht="18" customHeight="1">
      <c r="A78" s="51" t="s">
        <v>97</v>
      </c>
      <c r="B78" s="30" t="s">
        <v>40</v>
      </c>
      <c r="C78" s="41">
        <v>15728.8</v>
      </c>
      <c r="D78" s="41">
        <v>17160.49</v>
      </c>
      <c r="E78" s="39">
        <f t="shared" si="2"/>
        <v>1431.6900000000023</v>
      </c>
      <c r="F78" s="39">
        <f t="shared" si="3"/>
        <v>109.1023472865063</v>
      </c>
      <c r="G78" s="23"/>
      <c r="H78" s="2">
        <f t="shared" si="4"/>
        <v>1415.592</v>
      </c>
      <c r="I78" s="2">
        <f t="shared" si="5"/>
        <v>720.74058</v>
      </c>
    </row>
    <row r="79" spans="1:9" ht="18" customHeight="1">
      <c r="A79" s="51" t="s">
        <v>98</v>
      </c>
      <c r="B79" s="30" t="s">
        <v>40</v>
      </c>
      <c r="C79" s="39">
        <v>7100.78</v>
      </c>
      <c r="D79" s="39">
        <v>7175.73</v>
      </c>
      <c r="E79" s="39">
        <f t="shared" si="2"/>
        <v>74.94999999999982</v>
      </c>
      <c r="F79" s="39">
        <f t="shared" si="3"/>
        <v>101.05551784451849</v>
      </c>
      <c r="G79" s="23"/>
      <c r="H79" s="2">
        <f t="shared" si="4"/>
        <v>6177.678599999999</v>
      </c>
      <c r="I79" s="2">
        <f t="shared" si="5"/>
        <v>6458.157</v>
      </c>
    </row>
    <row r="80" spans="1:7" ht="16.5" customHeight="1">
      <c r="A80" s="48" t="s">
        <v>41</v>
      </c>
      <c r="B80" s="6"/>
      <c r="C80" s="17"/>
      <c r="D80" s="17"/>
      <c r="E80" s="17"/>
      <c r="F80" s="17"/>
      <c r="G80" s="24"/>
    </row>
    <row r="81" spans="1:6" ht="13.5" customHeight="1">
      <c r="A81" s="50" t="s">
        <v>42</v>
      </c>
      <c r="B81" s="27" t="s">
        <v>35</v>
      </c>
      <c r="C81" s="41">
        <v>56</v>
      </c>
      <c r="D81" s="41">
        <v>56</v>
      </c>
      <c r="E81" s="39">
        <f aca="true" t="shared" si="6" ref="E81:E86">D81-C81</f>
        <v>0</v>
      </c>
      <c r="F81" s="39">
        <f aca="true" t="shared" si="7" ref="F81:F86">D81/C81*100</f>
        <v>100</v>
      </c>
    </row>
    <row r="82" spans="1:6" ht="12.75">
      <c r="A82" s="51" t="s">
        <v>43</v>
      </c>
      <c r="B82" s="30" t="s">
        <v>35</v>
      </c>
      <c r="C82" s="42">
        <f>C81/C47</f>
        <v>5.6</v>
      </c>
      <c r="D82" s="42">
        <f>D81/D47</f>
        <v>5.6</v>
      </c>
      <c r="E82" s="39">
        <f t="shared" si="6"/>
        <v>0</v>
      </c>
      <c r="F82" s="39">
        <f t="shared" si="7"/>
        <v>100</v>
      </c>
    </row>
    <row r="83" spans="1:6" ht="14.25" customHeight="1">
      <c r="A83" s="50" t="s">
        <v>44</v>
      </c>
      <c r="B83" s="27" t="s">
        <v>35</v>
      </c>
      <c r="C83" s="41">
        <v>124</v>
      </c>
      <c r="D83" s="41">
        <v>106</v>
      </c>
      <c r="E83" s="39">
        <f t="shared" si="6"/>
        <v>-18</v>
      </c>
      <c r="F83" s="39">
        <f t="shared" si="7"/>
        <v>85.48387096774194</v>
      </c>
    </row>
    <row r="84" spans="1:6" ht="12.75">
      <c r="A84" s="51" t="s">
        <v>43</v>
      </c>
      <c r="B84" s="30" t="s">
        <v>35</v>
      </c>
      <c r="C84" s="41">
        <f>C83/C47</f>
        <v>12.4</v>
      </c>
      <c r="D84" s="41">
        <f>D83/D47</f>
        <v>10.6</v>
      </c>
      <c r="E84" s="39">
        <f t="shared" si="6"/>
        <v>-1.8000000000000007</v>
      </c>
      <c r="F84" s="39">
        <f t="shared" si="7"/>
        <v>85.48387096774192</v>
      </c>
    </row>
    <row r="85" spans="1:6" ht="15.75" customHeight="1">
      <c r="A85" s="50" t="s">
        <v>45</v>
      </c>
      <c r="B85" s="27" t="s">
        <v>35</v>
      </c>
      <c r="C85" s="41">
        <f>C81-C83</f>
        <v>-68</v>
      </c>
      <c r="D85" s="41">
        <f>D81-D83</f>
        <v>-50</v>
      </c>
      <c r="E85" s="39">
        <f t="shared" si="6"/>
        <v>18</v>
      </c>
      <c r="F85" s="39">
        <f t="shared" si="7"/>
        <v>73.52941176470588</v>
      </c>
    </row>
    <row r="86" spans="1:6" ht="15.75" customHeight="1">
      <c r="A86" s="51" t="s">
        <v>43</v>
      </c>
      <c r="B86" s="30" t="s">
        <v>35</v>
      </c>
      <c r="C86" s="41">
        <f>C85/C47</f>
        <v>-6.8</v>
      </c>
      <c r="D86" s="41">
        <f>D85/D47</f>
        <v>-5</v>
      </c>
      <c r="E86" s="39">
        <f t="shared" si="6"/>
        <v>1.7999999999999998</v>
      </c>
      <c r="F86" s="39">
        <f t="shared" si="7"/>
        <v>73.52941176470588</v>
      </c>
    </row>
    <row r="87" spans="1:7" ht="15" customHeight="1">
      <c r="A87" s="48" t="s">
        <v>46</v>
      </c>
      <c r="B87" s="11"/>
      <c r="C87" s="18"/>
      <c r="D87" s="18"/>
      <c r="E87" s="18"/>
      <c r="F87" s="18"/>
      <c r="G87" s="24"/>
    </row>
    <row r="88" spans="1:7" ht="15.75" customHeight="1">
      <c r="A88" s="51"/>
      <c r="B88" s="30"/>
      <c r="C88" s="31"/>
      <c r="D88" s="31"/>
      <c r="E88" s="32"/>
      <c r="F88" s="32"/>
      <c r="G88" s="23"/>
    </row>
    <row r="89" spans="1:7" ht="12.75">
      <c r="A89" s="50" t="s">
        <v>47</v>
      </c>
      <c r="B89" s="27" t="s">
        <v>35</v>
      </c>
      <c r="C89" s="35">
        <v>6602</v>
      </c>
      <c r="D89" s="35">
        <v>5140</v>
      </c>
      <c r="E89" s="29">
        <f>D89-C89</f>
        <v>-1462</v>
      </c>
      <c r="F89" s="29">
        <f>D89/C89*100</f>
        <v>77.85519539533475</v>
      </c>
      <c r="G89" s="23"/>
    </row>
    <row r="90" spans="1:7" ht="12.75">
      <c r="A90" s="50" t="s">
        <v>48</v>
      </c>
      <c r="B90" s="27" t="s">
        <v>124</v>
      </c>
      <c r="C90" s="35">
        <v>22</v>
      </c>
      <c r="D90" s="35">
        <v>41</v>
      </c>
      <c r="E90" s="29">
        <f>D90-C90</f>
        <v>19</v>
      </c>
      <c r="F90" s="29">
        <f>D90/C90*100</f>
        <v>186.36363636363635</v>
      </c>
      <c r="G90" s="23"/>
    </row>
    <row r="91" spans="1:7" ht="12.75">
      <c r="A91" s="51" t="s">
        <v>49</v>
      </c>
      <c r="B91" s="30" t="s">
        <v>124</v>
      </c>
      <c r="C91" s="40">
        <v>6</v>
      </c>
      <c r="D91" s="40">
        <v>0</v>
      </c>
      <c r="E91" s="41">
        <f>D91-C91</f>
        <v>-6</v>
      </c>
      <c r="F91" s="41">
        <f>D91/C91*100</f>
        <v>0</v>
      </c>
      <c r="G91" s="23"/>
    </row>
    <row r="92" spans="1:7" ht="12.75">
      <c r="A92" s="50" t="s">
        <v>50</v>
      </c>
      <c r="B92" s="27" t="s">
        <v>124</v>
      </c>
      <c r="C92" s="35">
        <v>21</v>
      </c>
      <c r="D92" s="35">
        <v>41</v>
      </c>
      <c r="E92" s="29">
        <f>D92-C92</f>
        <v>20</v>
      </c>
      <c r="F92" s="29">
        <f>D92/C92*100</f>
        <v>195.23809523809524</v>
      </c>
      <c r="G92" s="23"/>
    </row>
    <row r="93" spans="1:7" ht="12.75">
      <c r="A93" s="50" t="s">
        <v>51</v>
      </c>
      <c r="B93" s="27" t="s">
        <v>124</v>
      </c>
      <c r="C93" s="35">
        <v>4</v>
      </c>
      <c r="D93" s="35">
        <v>4</v>
      </c>
      <c r="E93" s="29">
        <f>D93-C93</f>
        <v>0</v>
      </c>
      <c r="F93" s="29">
        <f>D93/C93*100</f>
        <v>100</v>
      </c>
      <c r="G93" s="23"/>
    </row>
    <row r="94" spans="1:7" ht="14.25" customHeight="1">
      <c r="A94" s="50" t="s">
        <v>52</v>
      </c>
      <c r="B94" s="27"/>
      <c r="C94" s="34"/>
      <c r="D94" s="34"/>
      <c r="E94" s="33"/>
      <c r="F94" s="33"/>
      <c r="G94" s="23"/>
    </row>
    <row r="95" spans="1:7" ht="12.75">
      <c r="A95" s="51" t="s">
        <v>99</v>
      </c>
      <c r="B95" s="30"/>
      <c r="C95" s="40">
        <v>46</v>
      </c>
      <c r="D95" s="40">
        <v>21</v>
      </c>
      <c r="E95" s="39">
        <f>D95-C95</f>
        <v>-25</v>
      </c>
      <c r="F95" s="39">
        <f>D95/C95*100</f>
        <v>45.65217391304348</v>
      </c>
      <c r="G95" s="23"/>
    </row>
    <row r="96" spans="1:7" ht="12.75">
      <c r="A96" s="51" t="s">
        <v>53</v>
      </c>
      <c r="B96" s="30" t="s">
        <v>128</v>
      </c>
      <c r="C96" s="41">
        <v>69.5</v>
      </c>
      <c r="D96" s="41">
        <v>296.7</v>
      </c>
      <c r="E96" s="39">
        <f>D96-C96</f>
        <v>227.2</v>
      </c>
      <c r="F96" s="39">
        <f>D96/C96*100</f>
        <v>426.9064748201439</v>
      </c>
      <c r="G96" s="23"/>
    </row>
    <row r="97" spans="1:6" ht="12.75">
      <c r="A97" s="50" t="s">
        <v>54</v>
      </c>
      <c r="B97" s="43" t="s">
        <v>87</v>
      </c>
      <c r="C97" s="29" t="s">
        <v>87</v>
      </c>
      <c r="D97" s="29" t="s">
        <v>87</v>
      </c>
      <c r="E97" s="29" t="s">
        <v>87</v>
      </c>
      <c r="F97" s="29" t="s">
        <v>87</v>
      </c>
    </row>
    <row r="98" spans="1:6" ht="12.75">
      <c r="A98" s="51" t="s">
        <v>55</v>
      </c>
      <c r="B98" s="30" t="s">
        <v>34</v>
      </c>
      <c r="C98" s="29">
        <v>0</v>
      </c>
      <c r="D98" s="29">
        <v>0</v>
      </c>
      <c r="E98" s="29">
        <f>D98-C98</f>
        <v>0</v>
      </c>
      <c r="F98" s="29"/>
    </row>
    <row r="99" spans="1:6" ht="12.75">
      <c r="A99" s="51" t="s">
        <v>56</v>
      </c>
      <c r="B99" s="30" t="s">
        <v>58</v>
      </c>
      <c r="C99" s="29">
        <v>0</v>
      </c>
      <c r="D99" s="29">
        <v>0</v>
      </c>
      <c r="E99" s="29">
        <f>D99-C99</f>
        <v>0</v>
      </c>
      <c r="F99" s="29"/>
    </row>
    <row r="100" spans="1:6" ht="12.75">
      <c r="A100" s="51" t="s">
        <v>57</v>
      </c>
      <c r="B100" s="30" t="s">
        <v>31</v>
      </c>
      <c r="C100" s="29">
        <v>0</v>
      </c>
      <c r="D100" s="29">
        <v>0</v>
      </c>
      <c r="E100" s="29">
        <f>D100-C100</f>
        <v>0</v>
      </c>
      <c r="F100" s="29"/>
    </row>
    <row r="101" spans="1:6" ht="12.75">
      <c r="A101" s="49" t="s">
        <v>59</v>
      </c>
      <c r="B101" s="3" t="s">
        <v>3</v>
      </c>
      <c r="C101" s="12">
        <v>0</v>
      </c>
      <c r="D101" s="12">
        <v>0</v>
      </c>
      <c r="E101" s="10">
        <f>D101-C101</f>
        <v>0</v>
      </c>
      <c r="F101" s="10"/>
    </row>
    <row r="102" spans="1:6" ht="24.75" customHeight="1">
      <c r="A102" s="48" t="s">
        <v>60</v>
      </c>
      <c r="B102" s="11"/>
      <c r="C102" s="13" t="s">
        <v>61</v>
      </c>
      <c r="D102" s="13" t="s">
        <v>62</v>
      </c>
      <c r="E102" s="18"/>
      <c r="F102" s="18"/>
    </row>
    <row r="103" spans="1:7" ht="12.75">
      <c r="A103" s="50" t="s">
        <v>63</v>
      </c>
      <c r="B103" s="27" t="s">
        <v>128</v>
      </c>
      <c r="C103" s="28">
        <f>C105+C106+C107+C108+C109+C110+C111+C113+C116+C117</f>
        <v>13750.5</v>
      </c>
      <c r="D103" s="28">
        <f>D105+D106+D107+D108+D109+D110+D111+D112+D117+D114+D116+D113</f>
        <v>18799.399999999998</v>
      </c>
      <c r="E103" s="29">
        <f>E105+E106+E107+E108+E109+E110+E111+E112+E117+E114+E116+E113</f>
        <v>5048.9000000000015</v>
      </c>
      <c r="F103" s="29">
        <f>D103/C103*100</f>
        <v>136.71793752954434</v>
      </c>
      <c r="G103" s="24"/>
    </row>
    <row r="104" spans="1:6" ht="12.75">
      <c r="A104" s="51" t="s">
        <v>64</v>
      </c>
      <c r="B104" s="30"/>
      <c r="C104" s="41"/>
      <c r="D104" s="41"/>
      <c r="E104" s="39"/>
      <c r="F104" s="39"/>
    </row>
    <row r="105" spans="1:6" ht="12.75">
      <c r="A105" s="51" t="s">
        <v>112</v>
      </c>
      <c r="B105" s="30"/>
      <c r="C105" s="41">
        <v>5958.3</v>
      </c>
      <c r="D105" s="41">
        <v>11561.2</v>
      </c>
      <c r="E105" s="39">
        <f>D105-C105</f>
        <v>5602.900000000001</v>
      </c>
      <c r="F105" s="39">
        <f>D105/C105*100</f>
        <v>194.035211385798</v>
      </c>
    </row>
    <row r="106" spans="1:6" ht="12.75">
      <c r="A106" s="51" t="s">
        <v>117</v>
      </c>
      <c r="B106" s="30"/>
      <c r="C106" s="41">
        <v>2361.6</v>
      </c>
      <c r="D106" s="41">
        <v>2643.5</v>
      </c>
      <c r="E106" s="39">
        <f>D106-C106</f>
        <v>281.9000000000001</v>
      </c>
      <c r="F106" s="39">
        <f>D106/C106*100</f>
        <v>111.93682249322494</v>
      </c>
    </row>
    <row r="107" spans="1:6" ht="12.75">
      <c r="A107" s="51" t="s">
        <v>116</v>
      </c>
      <c r="B107" s="30"/>
      <c r="C107" s="41">
        <v>376.8</v>
      </c>
      <c r="D107" s="41">
        <v>284.1</v>
      </c>
      <c r="E107" s="39">
        <f>D107-C107</f>
        <v>-92.69999999999999</v>
      </c>
      <c r="F107" s="39">
        <f>D107/C107*100</f>
        <v>75.39808917197452</v>
      </c>
    </row>
    <row r="108" spans="1:6" ht="12.75">
      <c r="A108" s="51" t="s">
        <v>113</v>
      </c>
      <c r="B108" s="30"/>
      <c r="C108" s="41">
        <v>210</v>
      </c>
      <c r="D108" s="41">
        <v>239.4</v>
      </c>
      <c r="E108" s="39">
        <f aca="true" t="shared" si="8" ref="E108:E117">D108-C108</f>
        <v>29.400000000000006</v>
      </c>
      <c r="F108" s="39">
        <f>D108/C108*100</f>
        <v>114.00000000000001</v>
      </c>
    </row>
    <row r="109" spans="1:6" ht="12.75">
      <c r="A109" s="51" t="s">
        <v>115</v>
      </c>
      <c r="B109" s="30"/>
      <c r="C109" s="41">
        <v>1944.2</v>
      </c>
      <c r="D109" s="41">
        <v>751.3</v>
      </c>
      <c r="E109" s="39">
        <f>D109-C109</f>
        <v>-1192.9</v>
      </c>
      <c r="F109" s="39">
        <f>D109/C109*100</f>
        <v>38.6431437094949</v>
      </c>
    </row>
    <row r="110" spans="1:6" ht="12.75">
      <c r="A110" s="51" t="s">
        <v>114</v>
      </c>
      <c r="B110" s="30"/>
      <c r="C110" s="41">
        <v>2780.2</v>
      </c>
      <c r="D110" s="41">
        <v>2604.3</v>
      </c>
      <c r="E110" s="39">
        <f t="shared" si="8"/>
        <v>-175.89999999999964</v>
      </c>
      <c r="F110" s="39">
        <f aca="true" t="shared" si="9" ref="F110:F116">D110/C110*100</f>
        <v>93.67311704193945</v>
      </c>
    </row>
    <row r="111" spans="1:6" ht="12.75">
      <c r="A111" s="51" t="s">
        <v>118</v>
      </c>
      <c r="B111" s="30"/>
      <c r="C111" s="41">
        <v>48.7</v>
      </c>
      <c r="D111" s="41">
        <v>41.8</v>
      </c>
      <c r="E111" s="39">
        <f t="shared" si="8"/>
        <v>-6.900000000000006</v>
      </c>
      <c r="F111" s="39">
        <f t="shared" si="9"/>
        <v>85.83162217659137</v>
      </c>
    </row>
    <row r="112" spans="1:6" ht="12.75">
      <c r="A112" s="51" t="s">
        <v>119</v>
      </c>
      <c r="B112" s="30"/>
      <c r="C112" s="41">
        <v>0</v>
      </c>
      <c r="D112" s="41">
        <v>0</v>
      </c>
      <c r="E112" s="39">
        <f t="shared" si="8"/>
        <v>0</v>
      </c>
      <c r="F112" s="39"/>
    </row>
    <row r="113" spans="1:6" ht="12.75">
      <c r="A113" s="49" t="s">
        <v>120</v>
      </c>
      <c r="B113" s="3"/>
      <c r="C113" s="12">
        <v>41</v>
      </c>
      <c r="D113" s="12">
        <v>100.7</v>
      </c>
      <c r="E113" s="10">
        <f t="shared" si="8"/>
        <v>59.7</v>
      </c>
      <c r="F113" s="10">
        <f t="shared" si="9"/>
        <v>245.60975609756096</v>
      </c>
    </row>
    <row r="114" spans="1:6" ht="12.75">
      <c r="A114" s="49" t="s">
        <v>127</v>
      </c>
      <c r="B114" s="3"/>
      <c r="C114" s="12">
        <v>0</v>
      </c>
      <c r="D114" s="12">
        <v>512.3</v>
      </c>
      <c r="E114" s="10">
        <f t="shared" si="8"/>
        <v>512.3</v>
      </c>
      <c r="F114" s="10"/>
    </row>
    <row r="115" spans="1:6" ht="12.75">
      <c r="A115" s="49" t="s">
        <v>121</v>
      </c>
      <c r="B115" s="3"/>
      <c r="C115" s="12">
        <v>0</v>
      </c>
      <c r="D115" s="12">
        <v>0</v>
      </c>
      <c r="E115" s="10">
        <f t="shared" si="8"/>
        <v>0</v>
      </c>
      <c r="F115" s="10"/>
    </row>
    <row r="116" spans="1:6" ht="12.75">
      <c r="A116" s="49" t="s">
        <v>122</v>
      </c>
      <c r="B116" s="3"/>
      <c r="C116" s="12">
        <v>29.7</v>
      </c>
      <c r="D116" s="12">
        <v>60.8</v>
      </c>
      <c r="E116" s="10">
        <f t="shared" si="8"/>
        <v>31.099999999999998</v>
      </c>
      <c r="F116" s="10">
        <f t="shared" si="9"/>
        <v>204.7138047138047</v>
      </c>
    </row>
    <row r="117" spans="1:6" ht="12.75">
      <c r="A117" s="51" t="s">
        <v>126</v>
      </c>
      <c r="B117" s="30"/>
      <c r="C117" s="41">
        <v>0</v>
      </c>
      <c r="D117" s="41">
        <v>0</v>
      </c>
      <c r="E117" s="39">
        <f t="shared" si="8"/>
        <v>0</v>
      </c>
      <c r="F117" s="39"/>
    </row>
    <row r="118" spans="1:6" ht="25.5">
      <c r="A118" s="54" t="s">
        <v>65</v>
      </c>
      <c r="B118" s="27" t="s">
        <v>128</v>
      </c>
      <c r="C118" s="28">
        <v>298.4</v>
      </c>
      <c r="D118" s="28">
        <v>23.6</v>
      </c>
      <c r="E118" s="39">
        <f aca="true" t="shared" si="10" ref="E118:E127">D118-C118</f>
        <v>-274.79999999999995</v>
      </c>
      <c r="F118" s="39">
        <f aca="true" t="shared" si="11" ref="F118:F127">D118/C118*100</f>
        <v>7.9088471849865964</v>
      </c>
    </row>
    <row r="119" spans="1:6" ht="12.75">
      <c r="A119" s="50" t="s">
        <v>81</v>
      </c>
      <c r="B119" s="27" t="s">
        <v>128</v>
      </c>
      <c r="C119" s="28">
        <v>0</v>
      </c>
      <c r="D119" s="28">
        <v>0</v>
      </c>
      <c r="E119" s="39">
        <f t="shared" si="10"/>
        <v>0</v>
      </c>
      <c r="F119" s="29"/>
    </row>
    <row r="120" spans="1:7" ht="12.75">
      <c r="A120" s="50" t="s">
        <v>85</v>
      </c>
      <c r="B120" s="27" t="s">
        <v>128</v>
      </c>
      <c r="C120" s="28">
        <f>C122+C123+C124</f>
        <v>18643</v>
      </c>
      <c r="D120" s="28">
        <f>D122+D123+D124</f>
        <v>15392.4</v>
      </c>
      <c r="E120" s="29">
        <f t="shared" si="10"/>
        <v>-3250.6000000000004</v>
      </c>
      <c r="F120" s="29">
        <f t="shared" si="11"/>
        <v>82.56396502708792</v>
      </c>
      <c r="G120" s="24"/>
    </row>
    <row r="121" spans="1:6" ht="12.75">
      <c r="A121" s="51" t="s">
        <v>8</v>
      </c>
      <c r="B121" s="30"/>
      <c r="C121" s="31"/>
      <c r="D121" s="31"/>
      <c r="E121" s="41"/>
      <c r="F121" s="41"/>
    </row>
    <row r="122" spans="1:6" ht="12.75">
      <c r="A122" s="51" t="s">
        <v>82</v>
      </c>
      <c r="B122" s="30" t="s">
        <v>128</v>
      </c>
      <c r="C122" s="41">
        <v>6031.4</v>
      </c>
      <c r="D122" s="41">
        <v>3256.9</v>
      </c>
      <c r="E122" s="41">
        <f t="shared" si="10"/>
        <v>-2774.4999999999995</v>
      </c>
      <c r="F122" s="41">
        <f t="shared" si="11"/>
        <v>53.99907152568226</v>
      </c>
    </row>
    <row r="123" spans="1:6" ht="12.75">
      <c r="A123" s="51" t="s">
        <v>83</v>
      </c>
      <c r="B123" s="30" t="s">
        <v>128</v>
      </c>
      <c r="C123" s="41">
        <v>329.7</v>
      </c>
      <c r="D123" s="41">
        <v>329.7</v>
      </c>
      <c r="E123" s="41">
        <f t="shared" si="10"/>
        <v>0</v>
      </c>
      <c r="F123" s="41">
        <f t="shared" si="11"/>
        <v>100</v>
      </c>
    </row>
    <row r="124" spans="1:6" ht="12.75">
      <c r="A124" s="51" t="s">
        <v>84</v>
      </c>
      <c r="B124" s="30" t="s">
        <v>128</v>
      </c>
      <c r="C124" s="41">
        <v>12281.9</v>
      </c>
      <c r="D124" s="41">
        <v>11805.8</v>
      </c>
      <c r="E124" s="41">
        <f t="shared" si="10"/>
        <v>-476.10000000000036</v>
      </c>
      <c r="F124" s="41">
        <f t="shared" si="11"/>
        <v>96.12356394368949</v>
      </c>
    </row>
    <row r="125" spans="1:6" ht="12.75">
      <c r="A125" s="50" t="s">
        <v>73</v>
      </c>
      <c r="B125" s="27" t="s">
        <v>128</v>
      </c>
      <c r="C125" s="28">
        <f>C120+C119+C103</f>
        <v>32393.5</v>
      </c>
      <c r="D125" s="28">
        <f>D120+D119+D103</f>
        <v>34191.799999999996</v>
      </c>
      <c r="E125" s="29">
        <f t="shared" si="10"/>
        <v>1798.2999999999956</v>
      </c>
      <c r="F125" s="39">
        <f t="shared" si="11"/>
        <v>105.55142235324986</v>
      </c>
    </row>
    <row r="126" spans="1:6" ht="12.75">
      <c r="A126" s="50"/>
      <c r="B126" s="27"/>
      <c r="C126" s="33"/>
      <c r="D126" s="33"/>
      <c r="E126" s="33"/>
      <c r="F126" s="33"/>
    </row>
    <row r="127" spans="1:6" ht="12.75">
      <c r="A127" s="50" t="s">
        <v>74</v>
      </c>
      <c r="B127" s="27" t="s">
        <v>128</v>
      </c>
      <c r="C127" s="28">
        <f>SUM(C129:C139)</f>
        <v>32393.499999999996</v>
      </c>
      <c r="D127" s="28">
        <f>SUM(D129:D139)</f>
        <v>31917.499999999996</v>
      </c>
      <c r="E127" s="28">
        <f t="shared" si="10"/>
        <v>-476</v>
      </c>
      <c r="F127" s="28">
        <f t="shared" si="11"/>
        <v>98.53056940435582</v>
      </c>
    </row>
    <row r="128" spans="1:6" ht="12.75">
      <c r="A128" s="51" t="s">
        <v>66</v>
      </c>
      <c r="B128" s="27" t="s">
        <v>128</v>
      </c>
      <c r="C128" s="31"/>
      <c r="D128" s="31"/>
      <c r="E128" s="32"/>
      <c r="F128" s="32"/>
    </row>
    <row r="129" spans="1:6" ht="12.75">
      <c r="A129" s="51" t="s">
        <v>100</v>
      </c>
      <c r="B129" s="27" t="s">
        <v>128</v>
      </c>
      <c r="C129" s="39">
        <v>7748.1</v>
      </c>
      <c r="D129" s="39">
        <v>7748.1</v>
      </c>
      <c r="E129" s="39">
        <v>0</v>
      </c>
      <c r="F129" s="39">
        <v>100</v>
      </c>
    </row>
    <row r="130" spans="1:6" ht="12.75">
      <c r="A130" s="51" t="s">
        <v>101</v>
      </c>
      <c r="B130" s="27" t="s">
        <v>128</v>
      </c>
      <c r="C130" s="39">
        <v>329.5</v>
      </c>
      <c r="D130" s="39">
        <v>329.5</v>
      </c>
      <c r="E130" s="39">
        <v>0</v>
      </c>
      <c r="F130" s="39">
        <v>100</v>
      </c>
    </row>
    <row r="131" spans="1:6" ht="25.5">
      <c r="A131" s="55" t="s">
        <v>102</v>
      </c>
      <c r="B131" s="27" t="s">
        <v>128</v>
      </c>
      <c r="C131" s="39">
        <v>168.9</v>
      </c>
      <c r="D131" s="39">
        <v>168.9</v>
      </c>
      <c r="E131" s="39">
        <v>0</v>
      </c>
      <c r="F131" s="39">
        <v>0</v>
      </c>
    </row>
    <row r="132" spans="1:6" ht="12.75">
      <c r="A132" s="51" t="s">
        <v>103</v>
      </c>
      <c r="B132" s="27" t="s">
        <v>128</v>
      </c>
      <c r="C132" s="39">
        <v>1086.8</v>
      </c>
      <c r="D132" s="39">
        <v>1086.8</v>
      </c>
      <c r="E132" s="39">
        <v>0.03</v>
      </c>
      <c r="F132" s="39">
        <v>100</v>
      </c>
    </row>
    <row r="133" spans="1:6" ht="12.75">
      <c r="A133" s="51" t="s">
        <v>104</v>
      </c>
      <c r="B133" s="27" t="s">
        <v>128</v>
      </c>
      <c r="C133" s="39">
        <v>11218.4</v>
      </c>
      <c r="D133" s="39">
        <v>11218.3</v>
      </c>
      <c r="E133" s="39">
        <f>D133-C133</f>
        <v>-0.1000000000003638</v>
      </c>
      <c r="F133" s="39">
        <f>D133/C133*100</f>
        <v>99.99910860728802</v>
      </c>
    </row>
    <row r="134" spans="1:6" ht="12.75">
      <c r="A134" s="51" t="s">
        <v>105</v>
      </c>
      <c r="B134" s="27" t="s">
        <v>128</v>
      </c>
      <c r="C134" s="39">
        <v>190</v>
      </c>
      <c r="D134" s="39">
        <v>190</v>
      </c>
      <c r="E134" s="39">
        <v>0</v>
      </c>
      <c r="F134" s="39">
        <v>100</v>
      </c>
    </row>
    <row r="135" spans="1:6" ht="12.75">
      <c r="A135" s="51" t="s">
        <v>106</v>
      </c>
      <c r="B135" s="27" t="s">
        <v>128</v>
      </c>
      <c r="C135" s="39">
        <v>7427.4</v>
      </c>
      <c r="D135" s="39">
        <v>6951.5</v>
      </c>
      <c r="E135" s="39">
        <f>D135-C135</f>
        <v>-475.89999999999964</v>
      </c>
      <c r="F135" s="39">
        <f>D135/C135*100</f>
        <v>93.59264345531412</v>
      </c>
    </row>
    <row r="136" spans="1:6" ht="12.75">
      <c r="A136" s="51" t="s">
        <v>107</v>
      </c>
      <c r="B136" s="27" t="s">
        <v>128</v>
      </c>
      <c r="C136" s="39">
        <v>0</v>
      </c>
      <c r="D136" s="39">
        <v>0</v>
      </c>
      <c r="E136" s="39">
        <v>0</v>
      </c>
      <c r="F136" s="39">
        <v>0</v>
      </c>
    </row>
    <row r="137" spans="1:6" ht="12.75">
      <c r="A137" s="56" t="s">
        <v>108</v>
      </c>
      <c r="B137" s="27" t="s">
        <v>128</v>
      </c>
      <c r="C137" s="39">
        <v>3971.6</v>
      </c>
      <c r="D137" s="39">
        <v>3971.6</v>
      </c>
      <c r="E137" s="39">
        <f>D137-C137</f>
        <v>0</v>
      </c>
      <c r="F137" s="39">
        <f>D137/C137*100</f>
        <v>100</v>
      </c>
    </row>
    <row r="138" spans="1:6" ht="12.75">
      <c r="A138" s="56" t="s">
        <v>109</v>
      </c>
      <c r="B138" s="27" t="s">
        <v>128</v>
      </c>
      <c r="C138" s="39">
        <v>204.2</v>
      </c>
      <c r="D138" s="39">
        <v>204.2</v>
      </c>
      <c r="E138" s="39">
        <v>0</v>
      </c>
      <c r="F138" s="39">
        <v>100</v>
      </c>
    </row>
    <row r="139" spans="1:6" ht="12.75">
      <c r="A139" s="56" t="s">
        <v>110</v>
      </c>
      <c r="B139" s="27" t="s">
        <v>128</v>
      </c>
      <c r="C139" s="39">
        <v>48.6</v>
      </c>
      <c r="D139" s="39">
        <v>48.6</v>
      </c>
      <c r="E139" s="39">
        <v>0</v>
      </c>
      <c r="F139" s="39">
        <v>100</v>
      </c>
    </row>
    <row r="140" spans="1:6" s="4" customFormat="1" ht="12.75">
      <c r="A140" s="51"/>
      <c r="B140" s="27"/>
      <c r="C140" s="31"/>
      <c r="D140" s="31"/>
      <c r="E140" s="32"/>
      <c r="F140" s="32"/>
    </row>
    <row r="141" spans="1:6" ht="12.75" hidden="1">
      <c r="A141" s="53" t="s">
        <v>75</v>
      </c>
      <c r="B141" s="9"/>
      <c r="C141" s="19"/>
      <c r="D141" s="19"/>
      <c r="E141" s="19"/>
      <c r="F141" s="19"/>
    </row>
    <row r="142" spans="1:6" ht="12.75" hidden="1">
      <c r="A142" s="49" t="s">
        <v>67</v>
      </c>
      <c r="B142" s="3" t="s">
        <v>7</v>
      </c>
      <c r="C142" s="20" t="s">
        <v>38</v>
      </c>
      <c r="D142" s="20" t="s">
        <v>38</v>
      </c>
      <c r="E142" s="20" t="s">
        <v>38</v>
      </c>
      <c r="F142" s="20" t="s">
        <v>38</v>
      </c>
    </row>
    <row r="143" spans="1:6" ht="12.75" hidden="1">
      <c r="A143" s="49" t="s">
        <v>68</v>
      </c>
      <c r="B143" s="3" t="s">
        <v>7</v>
      </c>
      <c r="C143" s="20" t="s">
        <v>38</v>
      </c>
      <c r="D143" s="20" t="s">
        <v>38</v>
      </c>
      <c r="E143" s="20" t="s">
        <v>38</v>
      </c>
      <c r="F143" s="20" t="s">
        <v>38</v>
      </c>
    </row>
    <row r="144" spans="1:6" ht="12.75" hidden="1">
      <c r="A144" s="53" t="s">
        <v>76</v>
      </c>
      <c r="B144" s="9" t="s">
        <v>7</v>
      </c>
      <c r="C144" s="19" t="s">
        <v>38</v>
      </c>
      <c r="D144" s="19" t="s">
        <v>38</v>
      </c>
      <c r="E144" s="19" t="s">
        <v>38</v>
      </c>
      <c r="F144" s="19" t="s">
        <v>38</v>
      </c>
    </row>
    <row r="145" spans="1:6" ht="12.75" hidden="1">
      <c r="A145" s="53" t="s">
        <v>77</v>
      </c>
      <c r="B145" s="9"/>
      <c r="C145" s="19"/>
      <c r="D145" s="19"/>
      <c r="E145" s="19"/>
      <c r="F145" s="19"/>
    </row>
    <row r="146" spans="1:6" ht="12.75" hidden="1">
      <c r="A146" s="49" t="s">
        <v>69</v>
      </c>
      <c r="B146" s="3"/>
      <c r="C146" s="20" t="s">
        <v>38</v>
      </c>
      <c r="D146" s="20" t="s">
        <v>38</v>
      </c>
      <c r="E146" s="20" t="s">
        <v>38</v>
      </c>
      <c r="F146" s="20" t="s">
        <v>38</v>
      </c>
    </row>
    <row r="147" spans="1:6" ht="12.75" hidden="1">
      <c r="A147" s="49" t="s">
        <v>70</v>
      </c>
      <c r="B147" s="3" t="s">
        <v>31</v>
      </c>
      <c r="C147" s="20" t="s">
        <v>38</v>
      </c>
      <c r="D147" s="20" t="s">
        <v>38</v>
      </c>
      <c r="E147" s="20" t="s">
        <v>38</v>
      </c>
      <c r="F147" s="20" t="s">
        <v>38</v>
      </c>
    </row>
    <row r="148" spans="1:6" ht="12.75" hidden="1">
      <c r="A148" s="53" t="s">
        <v>78</v>
      </c>
      <c r="B148" s="9" t="s">
        <v>31</v>
      </c>
      <c r="C148" s="19" t="s">
        <v>38</v>
      </c>
      <c r="D148" s="19" t="s">
        <v>38</v>
      </c>
      <c r="E148" s="19" t="s">
        <v>38</v>
      </c>
      <c r="F148" s="19" t="s">
        <v>38</v>
      </c>
    </row>
    <row r="149" spans="1:6" ht="12.75" hidden="1">
      <c r="A149" s="49" t="s">
        <v>71</v>
      </c>
      <c r="B149" s="3"/>
      <c r="C149" s="21"/>
      <c r="D149" s="21"/>
      <c r="E149" s="21"/>
      <c r="F149" s="21"/>
    </row>
    <row r="150" spans="3:6" ht="15" customHeight="1">
      <c r="C150" s="22"/>
      <c r="D150" s="22"/>
      <c r="E150" s="22"/>
      <c r="F150" s="22"/>
    </row>
    <row r="151" spans="1:6" ht="12.75">
      <c r="A151" s="57" t="s">
        <v>134</v>
      </c>
      <c r="B151" s="25"/>
      <c r="C151" s="25"/>
      <c r="D151" s="60" t="s">
        <v>135</v>
      </c>
      <c r="E151" s="60"/>
      <c r="F151" s="60"/>
    </row>
    <row r="153" spans="1:10" ht="12.75">
      <c r="A153" s="58" t="s">
        <v>123</v>
      </c>
      <c r="B153" s="26"/>
      <c r="C153" s="26"/>
      <c r="D153" s="60" t="s">
        <v>125</v>
      </c>
      <c r="E153" s="60"/>
      <c r="F153" s="60"/>
      <c r="G153" s="26"/>
      <c r="H153" s="26"/>
      <c r="I153" s="26"/>
      <c r="J153" s="26"/>
    </row>
    <row r="155" spans="1:6" ht="12.75">
      <c r="A155" s="57"/>
      <c r="B155" s="25"/>
      <c r="C155" s="25"/>
      <c r="D155" s="60"/>
      <c r="E155" s="60"/>
      <c r="F155" s="60"/>
    </row>
  </sheetData>
  <sheetProtection/>
  <mergeCells count="10">
    <mergeCell ref="D151:F151"/>
    <mergeCell ref="D155:F155"/>
    <mergeCell ref="A8:A9"/>
    <mergeCell ref="B8:B9"/>
    <mergeCell ref="F8:F9"/>
    <mergeCell ref="A4:F4"/>
    <mergeCell ref="A5:F5"/>
    <mergeCell ref="C8:C9"/>
    <mergeCell ref="D8:D9"/>
    <mergeCell ref="D153:F153"/>
  </mergeCells>
  <printOptions horizontalCentered="1"/>
  <pageMargins left="0.1968503937007874" right="0.1968503937007874" top="0.2755905511811024" bottom="0.1968503937007874" header="0.5118110236220472" footer="0.5118110236220472"/>
  <pageSetup fitToHeight="2" fitToWidth="1" horizontalDpi="600" verticalDpi="600" orientation="portrait" paperSize="9" scale="87" r:id="rId1"/>
  <rowBreaks count="2" manualBreakCount="2">
    <brk id="79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/>
  <cp:lastModifiedBy>Евгений</cp:lastModifiedBy>
  <cp:lastPrinted>2015-10-16T06:06:51Z</cp:lastPrinted>
  <dcterms:created xsi:type="dcterms:W3CDTF">2014-02-04T09:52:42Z</dcterms:created>
  <dcterms:modified xsi:type="dcterms:W3CDTF">2016-01-19T10:47:38Z</dcterms:modified>
  <cp:category/>
  <cp:version/>
  <cp:contentType/>
  <cp:contentStatus/>
</cp:coreProperties>
</file>