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8190" activeTab="0"/>
  </bookViews>
  <sheets>
    <sheet name="2015" sheetId="1" r:id="rId1"/>
  </sheets>
  <definedNames>
    <definedName name="Excel_BuiltIn_Print_Area_1">'2015'!$A$3:$F$152</definedName>
    <definedName name="_xlnm.Print_Area" localSheetId="0">'2015'!$A$1:$G$155</definedName>
  </definedNames>
  <calcPr fullCalcOnLoad="1"/>
</workbook>
</file>

<file path=xl/sharedStrings.xml><?xml version="1.0" encoding="utf-8"?>
<sst xmlns="http://schemas.openxmlformats.org/spreadsheetml/2006/main" count="292" uniqueCount="140">
  <si>
    <t>Наименование показателей</t>
  </si>
  <si>
    <t>ед.изм.</t>
  </si>
  <si>
    <t>отклонение</t>
  </si>
  <si>
    <t>%</t>
  </si>
  <si>
    <t>(+,-)</t>
  </si>
  <si>
    <t>ЭКОНОМИЧЕСКИЕ ПОКАЗАТЕЛИ:</t>
  </si>
  <si>
    <t>1.Количество хозяйствующих субъектов-ВСЕГО</t>
  </si>
  <si>
    <t>ед</t>
  </si>
  <si>
    <t>в том числе:</t>
  </si>
  <si>
    <t xml:space="preserve"> -крупных и средних предприятий и организаций</t>
  </si>
  <si>
    <t xml:space="preserve"> - малых предприятий</t>
  </si>
  <si>
    <t xml:space="preserve"> -индивидуальных предпринимателей</t>
  </si>
  <si>
    <t xml:space="preserve"> -индивидуальных КФХ</t>
  </si>
  <si>
    <t>2.Производство(реализация)товаров работ и услуг:</t>
  </si>
  <si>
    <t xml:space="preserve"> -</t>
  </si>
  <si>
    <t xml:space="preserve"> -по крупным и средним предприятиям</t>
  </si>
  <si>
    <t xml:space="preserve">                  мяса</t>
  </si>
  <si>
    <t>тонн</t>
  </si>
  <si>
    <t xml:space="preserve">                  молока</t>
  </si>
  <si>
    <t xml:space="preserve">                  яиц</t>
  </si>
  <si>
    <t>тыс.шт.</t>
  </si>
  <si>
    <t>3.Поголовье:</t>
  </si>
  <si>
    <t xml:space="preserve"> - в крупных хозяйствах</t>
  </si>
  <si>
    <t xml:space="preserve">                  КРС</t>
  </si>
  <si>
    <t>гол.</t>
  </si>
  <si>
    <t xml:space="preserve">                  коров</t>
  </si>
  <si>
    <t xml:space="preserve">                  свиней</t>
  </si>
  <si>
    <t xml:space="preserve">                  птицы</t>
  </si>
  <si>
    <t>тыс.гол.</t>
  </si>
  <si>
    <t xml:space="preserve"> - в ЛПХ</t>
  </si>
  <si>
    <t xml:space="preserve"> - в КФХ</t>
  </si>
  <si>
    <t>тыс.руб</t>
  </si>
  <si>
    <t>ЗАНЯТОСТЬ НАСЕЛЕНИЯ:</t>
  </si>
  <si>
    <t>1.Численность постоянного населения -ВСЕГО</t>
  </si>
  <si>
    <t>чел</t>
  </si>
  <si>
    <t>чел.</t>
  </si>
  <si>
    <t xml:space="preserve">                    - общей</t>
  </si>
  <si>
    <t xml:space="preserve">                    - регистрируемой</t>
  </si>
  <si>
    <t xml:space="preserve">  -</t>
  </si>
  <si>
    <t>в том числе по предприятиям:</t>
  </si>
  <si>
    <t>руб.</t>
  </si>
  <si>
    <t>ДЕМОГРАФИЯ</t>
  </si>
  <si>
    <t>1.Количество родившихся</t>
  </si>
  <si>
    <t>в том числе на 1 тыс.жителей</t>
  </si>
  <si>
    <t>2.Количество умерших</t>
  </si>
  <si>
    <t>3.Естественная убыль (-), прирост населения</t>
  </si>
  <si>
    <t>СОЦИАЛЬНАЯ ЗАЩИТА</t>
  </si>
  <si>
    <t>1.Принято жителей поселения</t>
  </si>
  <si>
    <t>2.Количество письменных обращений</t>
  </si>
  <si>
    <t>в том числе в вышестоящие организации</t>
  </si>
  <si>
    <t>3.Количество исполненных обращений</t>
  </si>
  <si>
    <t>4.Проведено сходов граждан</t>
  </si>
  <si>
    <t>5.Оказано материальной помощи:</t>
  </si>
  <si>
    <t xml:space="preserve"> - сумма</t>
  </si>
  <si>
    <t>6.Выплата жилищных субсидий:</t>
  </si>
  <si>
    <t xml:space="preserve"> - количество обратившихся</t>
  </si>
  <si>
    <t xml:space="preserve"> - количество получающих</t>
  </si>
  <si>
    <t xml:space="preserve"> - сумма субсидий</t>
  </si>
  <si>
    <t>семей</t>
  </si>
  <si>
    <t xml:space="preserve"> - % к заданию</t>
  </si>
  <si>
    <t>ИСПОЛНЕНИЕ БЮДЖЕТА</t>
  </si>
  <si>
    <t>план</t>
  </si>
  <si>
    <t>факт</t>
  </si>
  <si>
    <t>1.Собственные доходы-ВСЕГО</t>
  </si>
  <si>
    <t>в том числе в разрезе налогов и платежей:</t>
  </si>
  <si>
    <t>2.Доходы от предпринимательской и другой приносящей доход деятельности</t>
  </si>
  <si>
    <t>в том числе по направлениям финансирования:</t>
  </si>
  <si>
    <t xml:space="preserve">                        - на начало года</t>
  </si>
  <si>
    <t xml:space="preserve">                        - с начала года</t>
  </si>
  <si>
    <t xml:space="preserve">                      - единиц</t>
  </si>
  <si>
    <t xml:space="preserve">                      - на сумму</t>
  </si>
  <si>
    <t xml:space="preserve">в том с числе: </t>
  </si>
  <si>
    <t>2.Среднесписочная численность работающих на крупных и средних предприятиях - ВСЕГО</t>
  </si>
  <si>
    <t>5.ВСЕГО доходов</t>
  </si>
  <si>
    <t>6.Всего расходов</t>
  </si>
  <si>
    <t>7. Выявлено незарегистрированного имущества граждан:</t>
  </si>
  <si>
    <t>8.Зарегистрировано выявленного недвижимого имущества</t>
  </si>
  <si>
    <t>9.Включено в налоговую базу ранее незарегистрированного недвижимого имущества:</t>
  </si>
  <si>
    <t>10.Выявлено и включено в налоговую базу других  источников пополнения бюджета</t>
  </si>
  <si>
    <t>3.Число обращений по вопросам трудоустройства</t>
  </si>
  <si>
    <t>4. Трудоустроено</t>
  </si>
  <si>
    <t xml:space="preserve">3. Спонсорские средства </t>
  </si>
  <si>
    <t>дотации</t>
  </si>
  <si>
    <t>субвенции</t>
  </si>
  <si>
    <t>межбюджетные трансферты</t>
  </si>
  <si>
    <t>4.Дотации, субвенции и межбюджетные трансферты</t>
  </si>
  <si>
    <t>Показатели социально-экономического развития</t>
  </si>
  <si>
    <t>-</t>
  </si>
  <si>
    <t>5. Признано безработными</t>
  </si>
  <si>
    <t>6.Число безработных на конец отчетного периода</t>
  </si>
  <si>
    <t xml:space="preserve">                  овцы, козы</t>
  </si>
  <si>
    <t>Новочеркасский филиал ТЭР</t>
  </si>
  <si>
    <t>Кривянская сельская администрация</t>
  </si>
  <si>
    <t>МОУ СОШ № 72</t>
  </si>
  <si>
    <t>МОУ СОШ № 73</t>
  </si>
  <si>
    <t>МДОУ № 31</t>
  </si>
  <si>
    <t>МУК "Кривянский СДК № 1"</t>
  </si>
  <si>
    <t>ООО НЗСМ</t>
  </si>
  <si>
    <t>- человек</t>
  </si>
  <si>
    <t>- Общегосударственные вопросы(0100)</t>
  </si>
  <si>
    <t>- Мобилизационная и вневойсковая подготовка (0203)</t>
  </si>
  <si>
    <t>- Защита населения и территории от последствий чрезвычайных ситуаций (0309)</t>
  </si>
  <si>
    <t>- обеспечение пожарной безопасности (0310)</t>
  </si>
  <si>
    <t>- Дорожное хозяйство (0409)</t>
  </si>
  <si>
    <t>- национальная экономика (0412)</t>
  </si>
  <si>
    <t>- коммунальное хозяйство (0500)</t>
  </si>
  <si>
    <t>- охрана окружающей среды (0600)</t>
  </si>
  <si>
    <t>- культура (0801)</t>
  </si>
  <si>
    <t>- Социальная политика (1000)</t>
  </si>
  <si>
    <t>- Физическая культура и спорт (1100)</t>
  </si>
  <si>
    <t xml:space="preserve">             - НДФЛ</t>
  </si>
  <si>
    <t xml:space="preserve">             - единый сельхозналог</t>
  </si>
  <si>
    <t xml:space="preserve">             - зем. налог</t>
  </si>
  <si>
    <t xml:space="preserve">             - налог на имущество</t>
  </si>
  <si>
    <t xml:space="preserve">             - упрощеная система налогообложения</t>
  </si>
  <si>
    <t xml:space="preserve">             - акцизы</t>
  </si>
  <si>
    <t xml:space="preserve">             - госпошлина</t>
  </si>
  <si>
    <t xml:space="preserve">             - аренда земли</t>
  </si>
  <si>
    <t xml:space="preserve">             - аренда имущества</t>
  </si>
  <si>
    <t xml:space="preserve">             - продажа земельных участков</t>
  </si>
  <si>
    <t xml:space="preserve">             - штрафы</t>
  </si>
  <si>
    <t>Начальник финансового сектора</t>
  </si>
  <si>
    <t>ед.</t>
  </si>
  <si>
    <t>Корюкова Д.Н.</t>
  </si>
  <si>
    <t xml:space="preserve">             - прочие доходы</t>
  </si>
  <si>
    <t xml:space="preserve">             - доходы от реализации имущества</t>
  </si>
  <si>
    <t>тыс.руб.</t>
  </si>
  <si>
    <t>2015 год</t>
  </si>
  <si>
    <t>ООО ЮТЭР</t>
  </si>
  <si>
    <t>7.Уровень регистрируемой безработицы:</t>
  </si>
  <si>
    <t>8. Среднемесячная зарработная плата:</t>
  </si>
  <si>
    <t>Глава Администрации Кривянского сельского поселения</t>
  </si>
  <si>
    <t>Филимонов С.Д.</t>
  </si>
  <si>
    <t>375.2</t>
  </si>
  <si>
    <t>639.9</t>
  </si>
  <si>
    <t>2016 год</t>
  </si>
  <si>
    <t>МДОУ №4</t>
  </si>
  <si>
    <t>МДОУ № 4</t>
  </si>
  <si>
    <t>МДОУ № 55</t>
  </si>
  <si>
    <t xml:space="preserve">Кривянского сельского поселения за  9 мес. 2016 год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</si>
</sst>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00"/>
    <numFmt numFmtId="175" formatCode="0.00000"/>
    <numFmt numFmtId="176" formatCode="0.000000"/>
    <numFmt numFmtId="177" formatCode="_-* #,##0.0_р_._-;\-* #,##0.0_р_._-;_-* &quot;-&quot;??_р_._-;_-@_-"/>
    <numFmt numFmtId="178" formatCode="_-* #,##0_р_._-;\-* #,##0_р_._-;_-* &quot;-&quot;??_р_._-;_-@_-"/>
    <numFmt numFmtId="179" formatCode="[$-FC19]d\ mmmm\ yyyy\ &quot;г.&quot;"/>
    <numFmt numFmtId="180" formatCode="#,##0.00&quot;р.&quot;"/>
  </numFmts>
  <fonts count="84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62"/>
      <name val="Calibri"/>
      <family val="2"/>
    </font>
    <font>
      <sz val="11"/>
      <color indexed="62"/>
      <name val="Calibri"/>
      <family val="2"/>
    </font>
    <font>
      <b/>
      <sz val="8"/>
      <color indexed="63"/>
      <name val="Calibri"/>
      <family val="2"/>
    </font>
    <font>
      <b/>
      <sz val="11"/>
      <color indexed="63"/>
      <name val="Calibri"/>
      <family val="2"/>
    </font>
    <font>
      <b/>
      <sz val="8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11"/>
      <color indexed="60"/>
      <name val="Calibri"/>
      <family val="2"/>
    </font>
    <font>
      <sz val="8"/>
      <color indexed="20"/>
      <name val="Calibri"/>
      <family val="2"/>
    </font>
    <font>
      <sz val="11"/>
      <color indexed="20"/>
      <name val="Calibri"/>
      <family val="2"/>
    </font>
    <font>
      <i/>
      <sz val="8"/>
      <color indexed="23"/>
      <name val="Calibri"/>
      <family val="2"/>
    </font>
    <font>
      <i/>
      <sz val="11"/>
      <color indexed="23"/>
      <name val="Calibri"/>
      <family val="2"/>
    </font>
    <font>
      <sz val="8"/>
      <color indexed="52"/>
      <name val="Calibri"/>
      <family val="2"/>
    </font>
    <font>
      <sz val="11"/>
      <color indexed="52"/>
      <name val="Calibri"/>
      <family val="2"/>
    </font>
    <font>
      <sz val="8"/>
      <color indexed="10"/>
      <name val="Calibri"/>
      <family val="2"/>
    </font>
    <font>
      <sz val="11"/>
      <color indexed="10"/>
      <name val="Calibri"/>
      <family val="2"/>
    </font>
    <font>
      <sz val="8"/>
      <color indexed="17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8"/>
      <color theme="0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rgb="FF3F3F76"/>
      <name val="Calibri"/>
      <family val="2"/>
    </font>
    <font>
      <sz val="11"/>
      <color rgb="FF3F3F76"/>
      <name val="Calibri"/>
      <family val="2"/>
    </font>
    <font>
      <b/>
      <sz val="8"/>
      <color rgb="FF3F3F3F"/>
      <name val="Calibri"/>
      <family val="2"/>
    </font>
    <font>
      <b/>
      <sz val="11"/>
      <color rgb="FF3F3F3F"/>
      <name val="Calibri"/>
      <family val="2"/>
    </font>
    <font>
      <b/>
      <sz val="8"/>
      <color rgb="FFFA7D00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11"/>
      <color rgb="FF9C6500"/>
      <name val="Calibri"/>
      <family val="2"/>
    </font>
    <font>
      <sz val="8"/>
      <color rgb="FF9C0006"/>
      <name val="Calibri"/>
      <family val="2"/>
    </font>
    <font>
      <sz val="11"/>
      <color rgb="FF9C0006"/>
      <name val="Calibri"/>
      <family val="2"/>
    </font>
    <font>
      <i/>
      <sz val="8"/>
      <color rgb="FF7F7F7F"/>
      <name val="Calibri"/>
      <family val="2"/>
    </font>
    <font>
      <i/>
      <sz val="11"/>
      <color rgb="FF7F7F7F"/>
      <name val="Calibri"/>
      <family val="2"/>
    </font>
    <font>
      <sz val="8"/>
      <color rgb="FFFA7D00"/>
      <name val="Calibri"/>
      <family val="2"/>
    </font>
    <font>
      <sz val="11"/>
      <color rgb="FFFA7D00"/>
      <name val="Calibri"/>
      <family val="2"/>
    </font>
    <font>
      <sz val="8"/>
      <color rgb="FFFF0000"/>
      <name val="Calibri"/>
      <family val="2"/>
    </font>
    <font>
      <sz val="11"/>
      <color rgb="FFFF0000"/>
      <name val="Calibri"/>
      <family val="2"/>
    </font>
    <font>
      <sz val="8"/>
      <color rgb="FF0061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4C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6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3" borderId="0" applyNumberFormat="0" applyBorder="0" applyAlignment="0" applyProtection="0"/>
    <xf numFmtId="0" fontId="45" fillId="4" borderId="0" applyNumberFormat="0" applyBorder="0" applyAlignment="0" applyProtection="0"/>
    <xf numFmtId="0" fontId="46" fillId="4" borderId="0" applyNumberFormat="0" applyBorder="0" applyAlignment="0" applyProtection="0"/>
    <xf numFmtId="0" fontId="45" fillId="5" borderId="0" applyNumberFormat="0" applyBorder="0" applyAlignment="0" applyProtection="0"/>
    <xf numFmtId="0" fontId="46" fillId="5" borderId="0" applyNumberFormat="0" applyBorder="0" applyAlignment="0" applyProtection="0"/>
    <xf numFmtId="0" fontId="45" fillId="6" borderId="0" applyNumberFormat="0" applyBorder="0" applyAlignment="0" applyProtection="0"/>
    <xf numFmtId="0" fontId="46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9" borderId="0" applyNumberFormat="0" applyBorder="0" applyAlignment="0" applyProtection="0"/>
    <xf numFmtId="0" fontId="45" fillId="10" borderId="0" applyNumberFormat="0" applyBorder="0" applyAlignment="0" applyProtection="0"/>
    <xf numFmtId="0" fontId="46" fillId="10" borderId="0" applyNumberFormat="0" applyBorder="0" applyAlignment="0" applyProtection="0"/>
    <xf numFmtId="0" fontId="45" fillId="11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14" borderId="0" applyNumberFormat="0" applyBorder="0" applyAlignment="0" applyProtection="0"/>
    <xf numFmtId="0" fontId="47" fillId="15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8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>
      <alignment horizontal="left" vertical="top"/>
      <protection/>
    </xf>
    <xf numFmtId="0" fontId="50" fillId="20" borderId="0">
      <alignment horizontal="center" vertical="top"/>
      <protection/>
    </xf>
    <xf numFmtId="0" fontId="51" fillId="20" borderId="0">
      <alignment horizontal="center" vertical="top"/>
      <protection/>
    </xf>
    <xf numFmtId="0" fontId="52" fillId="20" borderId="0">
      <alignment horizontal="center" vertical="top"/>
      <protection/>
    </xf>
    <xf numFmtId="0" fontId="51" fillId="20" borderId="0">
      <alignment horizontal="left" vertical="top"/>
      <protection/>
    </xf>
    <xf numFmtId="0" fontId="52" fillId="20" borderId="0">
      <alignment horizontal="center" vertical="top"/>
      <protection/>
    </xf>
    <xf numFmtId="0" fontId="53" fillId="20" borderId="0">
      <alignment horizontal="right" vertical="top"/>
      <protection/>
    </xf>
    <xf numFmtId="0" fontId="53" fillId="20" borderId="0">
      <alignment horizontal="center" vertical="top"/>
      <protection/>
    </xf>
    <xf numFmtId="0" fontId="53" fillId="20" borderId="0">
      <alignment horizontal="left" vertical="top"/>
      <protection/>
    </xf>
    <xf numFmtId="0" fontId="53" fillId="20" borderId="0">
      <alignment horizontal="center" vertical="top"/>
      <protection/>
    </xf>
    <xf numFmtId="0" fontId="53" fillId="20" borderId="0">
      <alignment horizontal="left" vertical="top"/>
      <protection/>
    </xf>
    <xf numFmtId="0" fontId="50" fillId="20" borderId="0">
      <alignment horizontal="center" vertical="top"/>
      <protection/>
    </xf>
    <xf numFmtId="0" fontId="54" fillId="21" borderId="0">
      <alignment horizontal="center" vertical="top"/>
      <protection/>
    </xf>
    <xf numFmtId="0" fontId="51" fillId="22" borderId="0">
      <alignment horizontal="center" vertical="top"/>
      <protection/>
    </xf>
    <xf numFmtId="0" fontId="55" fillId="22" borderId="0">
      <alignment horizontal="left" vertical="top"/>
      <protection/>
    </xf>
    <xf numFmtId="0" fontId="47" fillId="23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8" borderId="0" applyNumberFormat="0" applyBorder="0" applyAlignment="0" applyProtection="0"/>
    <xf numFmtId="0" fontId="56" fillId="29" borderId="1" applyNumberFormat="0" applyAlignment="0" applyProtection="0"/>
    <xf numFmtId="0" fontId="57" fillId="29" borderId="1" applyNumberFormat="0" applyAlignment="0" applyProtection="0"/>
    <xf numFmtId="0" fontId="58" fillId="30" borderId="2" applyNumberFormat="0" applyAlignment="0" applyProtection="0"/>
    <xf numFmtId="0" fontId="59" fillId="30" borderId="2" applyNumberFormat="0" applyAlignment="0" applyProtection="0"/>
    <xf numFmtId="0" fontId="60" fillId="30" borderId="1" applyNumberFormat="0" applyAlignment="0" applyProtection="0"/>
    <xf numFmtId="0" fontId="61" fillId="3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6" applyNumberFormat="0" applyFill="0" applyAlignment="0" applyProtection="0"/>
    <xf numFmtId="0" fontId="67" fillId="31" borderId="7" applyNumberFormat="0" applyAlignment="0" applyProtection="0"/>
    <xf numFmtId="0" fontId="68" fillId="31" borderId="7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71" fillId="32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5" fillId="0" borderId="0">
      <alignment/>
      <protection/>
    </xf>
    <xf numFmtId="0" fontId="72" fillId="33" borderId="0" applyNumberFormat="0" applyBorder="0" applyAlignment="0" applyProtection="0"/>
    <xf numFmtId="0" fontId="73" fillId="33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22" borderId="8" applyNumberFormat="0" applyFont="0" applyAlignment="0" applyProtection="0"/>
    <xf numFmtId="0" fontId="46" fillId="22" borderId="8" applyNumberFormat="0" applyFont="0" applyAlignment="0" applyProtection="0"/>
    <xf numFmtId="9" fontId="0" fillId="0" borderId="0" applyFill="0" applyBorder="0" applyAlignment="0" applyProtection="0"/>
    <xf numFmtId="0" fontId="76" fillId="0" borderId="9" applyNumberFormat="0" applyFill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0" fillId="34" borderId="0" applyNumberFormat="0" applyBorder="0" applyAlignment="0" applyProtection="0"/>
    <xf numFmtId="0" fontId="81" fillId="3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1" fillId="35" borderId="10" xfId="0" applyFont="1" applyFill="1" applyBorder="1" applyAlignment="1">
      <alignment/>
    </xf>
    <xf numFmtId="164" fontId="2" fillId="36" borderId="10" xfId="0" applyNumberFormat="1" applyFont="1" applyFill="1" applyBorder="1" applyAlignment="1">
      <alignment horizontal="center"/>
    </xf>
    <xf numFmtId="164" fontId="1" fillId="35" borderId="10" xfId="0" applyNumberFormat="1" applyFont="1" applyFill="1" applyBorder="1" applyAlignment="1">
      <alignment horizontal="center"/>
    </xf>
    <xf numFmtId="164" fontId="82" fillId="36" borderId="10" xfId="0" applyNumberFormat="1" applyFont="1" applyFill="1" applyBorder="1" applyAlignment="1">
      <alignment horizontal="center"/>
    </xf>
    <xf numFmtId="164" fontId="82" fillId="0" borderId="10" xfId="0" applyNumberFormat="1" applyFont="1" applyBorder="1" applyAlignment="1">
      <alignment horizontal="center"/>
    </xf>
    <xf numFmtId="164" fontId="83" fillId="0" borderId="10" xfId="0" applyNumberFormat="1" applyFont="1" applyBorder="1" applyAlignment="1">
      <alignment horizontal="center"/>
    </xf>
    <xf numFmtId="164" fontId="82" fillId="35" borderId="10" xfId="0" applyNumberFormat="1" applyFont="1" applyFill="1" applyBorder="1" applyAlignment="1">
      <alignment horizontal="center"/>
    </xf>
    <xf numFmtId="164" fontId="83" fillId="35" borderId="10" xfId="0" applyNumberFormat="1" applyFont="1" applyFill="1" applyBorder="1" applyAlignment="1">
      <alignment horizontal="center"/>
    </xf>
    <xf numFmtId="0" fontId="83" fillId="0" borderId="10" xfId="0" applyFont="1" applyBorder="1" applyAlignment="1">
      <alignment horizontal="center"/>
    </xf>
    <xf numFmtId="0" fontId="82" fillId="0" borderId="10" xfId="0" applyFont="1" applyBorder="1" applyAlignment="1">
      <alignment horizontal="center"/>
    </xf>
    <xf numFmtId="0" fontId="82" fillId="0" borderId="10" xfId="0" applyFont="1" applyBorder="1" applyAlignment="1">
      <alignment/>
    </xf>
    <xf numFmtId="0" fontId="8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0" borderId="0" xfId="100" applyFont="1">
      <alignment/>
      <protection/>
    </xf>
    <xf numFmtId="0" fontId="2" fillId="0" borderId="0" xfId="101" applyFont="1" applyAlignment="1">
      <alignment/>
      <protection/>
    </xf>
    <xf numFmtId="0" fontId="1" fillId="38" borderId="10" xfId="0" applyFont="1" applyFill="1" applyBorder="1" applyAlignment="1">
      <alignment/>
    </xf>
    <xf numFmtId="164" fontId="1" fillId="39" borderId="10" xfId="0" applyNumberFormat="1" applyFont="1" applyFill="1" applyBorder="1" applyAlignment="1">
      <alignment horizontal="center"/>
    </xf>
    <xf numFmtId="164" fontId="1" fillId="38" borderId="10" xfId="0" applyNumberFormat="1" applyFont="1" applyFill="1" applyBorder="1" applyAlignment="1">
      <alignment horizontal="center"/>
    </xf>
    <xf numFmtId="0" fontId="2" fillId="38" borderId="10" xfId="0" applyFont="1" applyFill="1" applyBorder="1" applyAlignment="1">
      <alignment/>
    </xf>
    <xf numFmtId="164" fontId="82" fillId="39" borderId="10" xfId="0" applyNumberFormat="1" applyFont="1" applyFill="1" applyBorder="1" applyAlignment="1">
      <alignment horizontal="center"/>
    </xf>
    <xf numFmtId="164" fontId="82" fillId="38" borderId="10" xfId="0" applyNumberFormat="1" applyFont="1" applyFill="1" applyBorder="1" applyAlignment="1">
      <alignment horizontal="center"/>
    </xf>
    <xf numFmtId="164" fontId="83" fillId="38" borderId="10" xfId="0" applyNumberFormat="1" applyFont="1" applyFill="1" applyBorder="1" applyAlignment="1">
      <alignment horizontal="center"/>
    </xf>
    <xf numFmtId="164" fontId="83" fillId="39" borderId="10" xfId="0" applyNumberFormat="1" applyFont="1" applyFill="1" applyBorder="1" applyAlignment="1">
      <alignment horizontal="center"/>
    </xf>
    <xf numFmtId="1" fontId="1" fillId="39" borderId="10" xfId="0" applyNumberFormat="1" applyFont="1" applyFill="1" applyBorder="1" applyAlignment="1">
      <alignment horizontal="center"/>
    </xf>
    <xf numFmtId="1" fontId="82" fillId="39" borderId="10" xfId="0" applyNumberFormat="1" applyFont="1" applyFill="1" applyBorder="1" applyAlignment="1">
      <alignment horizontal="center"/>
    </xf>
    <xf numFmtId="1" fontId="82" fillId="38" borderId="10" xfId="0" applyNumberFormat="1" applyFont="1" applyFill="1" applyBorder="1" applyAlignment="1">
      <alignment horizontal="center"/>
    </xf>
    <xf numFmtId="1" fontId="2" fillId="38" borderId="10" xfId="0" applyNumberFormat="1" applyFont="1" applyFill="1" applyBorder="1" applyAlignment="1">
      <alignment horizontal="center"/>
    </xf>
    <xf numFmtId="164" fontId="2" fillId="38" borderId="10" xfId="0" applyNumberFormat="1" applyFont="1" applyFill="1" applyBorder="1" applyAlignment="1">
      <alignment horizontal="center"/>
    </xf>
    <xf numFmtId="1" fontId="2" fillId="39" borderId="10" xfId="0" applyNumberFormat="1" applyFont="1" applyFill="1" applyBorder="1" applyAlignment="1">
      <alignment horizontal="center"/>
    </xf>
    <xf numFmtId="164" fontId="2" fillId="39" borderId="10" xfId="0" applyNumberFormat="1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1" fontId="1" fillId="38" borderId="10" xfId="0" applyNumberFormat="1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3" fillId="35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38" borderId="10" xfId="0" applyFont="1" applyFill="1" applyBorder="1" applyAlignment="1">
      <alignment vertical="center"/>
    </xf>
    <xf numFmtId="0" fontId="2" fillId="38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38" borderId="10" xfId="0" applyFont="1" applyFill="1" applyBorder="1" applyAlignment="1">
      <alignment vertical="center" wrapText="1"/>
    </xf>
    <xf numFmtId="0" fontId="2" fillId="38" borderId="10" xfId="0" applyFont="1" applyFill="1" applyBorder="1" applyAlignment="1">
      <alignment vertical="center" wrapText="1"/>
    </xf>
    <xf numFmtId="49" fontId="2" fillId="38" borderId="10" xfId="0" applyNumberFormat="1" applyFont="1" applyFill="1" applyBorder="1" applyAlignment="1">
      <alignment horizontal="left" vertical="center"/>
    </xf>
    <xf numFmtId="0" fontId="2" fillId="0" borderId="0" xfId="100" applyFont="1" applyFill="1" applyAlignment="1">
      <alignment vertical="center"/>
      <protection/>
    </xf>
    <xf numFmtId="0" fontId="2" fillId="0" borderId="0" xfId="101" applyFont="1" applyAlignment="1">
      <alignment vertical="center"/>
      <protection/>
    </xf>
    <xf numFmtId="2" fontId="2" fillId="38" borderId="10" xfId="0" applyNumberFormat="1" applyFont="1" applyFill="1" applyBorder="1" applyAlignment="1">
      <alignment horizontal="center"/>
    </xf>
    <xf numFmtId="0" fontId="2" fillId="38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82" fillId="0" borderId="10" xfId="0" applyNumberFormat="1" applyFont="1" applyFill="1" applyBorder="1" applyAlignment="1">
      <alignment horizontal="center"/>
    </xf>
    <xf numFmtId="1" fontId="0" fillId="38" borderId="10" xfId="115" applyNumberForma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164" fontId="2" fillId="0" borderId="10" xfId="100" applyNumberFormat="1" applyFont="1" applyFill="1" applyBorder="1" applyAlignment="1">
      <alignment horizontal="center"/>
      <protection/>
    </xf>
    <xf numFmtId="2" fontId="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83" fillId="0" borderId="10" xfId="0" applyNumberFormat="1" applyFont="1" applyFill="1" applyBorder="1" applyAlignment="1">
      <alignment horizontal="center"/>
    </xf>
    <xf numFmtId="1" fontId="82" fillId="0" borderId="10" xfId="0" applyNumberFormat="1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164" fontId="82" fillId="40" borderId="10" xfId="0" applyNumberFormat="1" applyFont="1" applyFill="1" applyBorder="1" applyAlignment="1">
      <alignment horizontal="center"/>
    </xf>
    <xf numFmtId="164" fontId="83" fillId="4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0" xfId="100" applyFont="1" applyFill="1" applyAlignment="1">
      <alignment horizontal="right"/>
      <protection/>
    </xf>
    <xf numFmtId="0" fontId="4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/>
    </xf>
  </cellXfs>
  <cellStyles count="11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S0" xfId="51"/>
    <cellStyle name="S1" xfId="52"/>
    <cellStyle name="S10" xfId="53"/>
    <cellStyle name="S11" xfId="54"/>
    <cellStyle name="S12" xfId="55"/>
    <cellStyle name="S13" xfId="56"/>
    <cellStyle name="S14" xfId="57"/>
    <cellStyle name="S2" xfId="58"/>
    <cellStyle name="S3" xfId="59"/>
    <cellStyle name="S4" xfId="60"/>
    <cellStyle name="S5" xfId="61"/>
    <cellStyle name="S6" xfId="62"/>
    <cellStyle name="S7" xfId="63"/>
    <cellStyle name="S8" xfId="64"/>
    <cellStyle name="S9" xfId="65"/>
    <cellStyle name="Акцент1" xfId="66"/>
    <cellStyle name="Акцент1 2" xfId="67"/>
    <cellStyle name="Акцент2" xfId="68"/>
    <cellStyle name="Акцент2 2" xfId="69"/>
    <cellStyle name="Акцент3" xfId="70"/>
    <cellStyle name="Акцент3 2" xfId="71"/>
    <cellStyle name="Акцент4" xfId="72"/>
    <cellStyle name="Акцент4 2" xfId="73"/>
    <cellStyle name="Акцент5" xfId="74"/>
    <cellStyle name="Акцент5 2" xfId="75"/>
    <cellStyle name="Акцент6" xfId="76"/>
    <cellStyle name="Акцент6 2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Итог 2" xfId="91"/>
    <cellStyle name="Контрольная ячейка" xfId="92"/>
    <cellStyle name="Контрольная ячейка 2" xfId="93"/>
    <cellStyle name="Название" xfId="94"/>
    <cellStyle name="Нейтральный" xfId="95"/>
    <cellStyle name="Нейтральный 2" xfId="96"/>
    <cellStyle name="Обычный 2" xfId="97"/>
    <cellStyle name="Обычный 2 2" xfId="98"/>
    <cellStyle name="Обычный 2 3" xfId="99"/>
    <cellStyle name="Обычный 3" xfId="100"/>
    <cellStyle name="Обычный 4" xfId="101"/>
    <cellStyle name="Обычный 5" xfId="102"/>
    <cellStyle name="Обычный 6" xfId="103"/>
    <cellStyle name="Плохой" xfId="104"/>
    <cellStyle name="Плохой 2" xfId="105"/>
    <cellStyle name="Пояснение" xfId="106"/>
    <cellStyle name="Пояснение 2" xfId="107"/>
    <cellStyle name="Примечание" xfId="108"/>
    <cellStyle name="Примечание 2" xfId="109"/>
    <cellStyle name="Percent" xfId="110"/>
    <cellStyle name="Связанная ячейка" xfId="111"/>
    <cellStyle name="Связанная ячейка 2" xfId="112"/>
    <cellStyle name="Текст предупреждения" xfId="113"/>
    <cellStyle name="Текст предупреждения 2" xfId="114"/>
    <cellStyle name="Comma" xfId="115"/>
    <cellStyle name="Comma [0]" xfId="116"/>
    <cellStyle name="Финансовый 2" xfId="117"/>
    <cellStyle name="Финансовый 2 2" xfId="118"/>
    <cellStyle name="Финансовый 3" xfId="119"/>
    <cellStyle name="Финансовый 3 2" xfId="120"/>
    <cellStyle name="Финансовый 4" xfId="121"/>
    <cellStyle name="Хороший" xfId="122"/>
    <cellStyle name="Хороший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55"/>
  <sheetViews>
    <sheetView tabSelected="1" zoomScaleSheetLayoutView="100" workbookViewId="0" topLeftCell="A11">
      <selection activeCell="D43" sqref="D43"/>
    </sheetView>
  </sheetViews>
  <sheetFormatPr defaultColWidth="8.8515625" defaultRowHeight="12.75"/>
  <cols>
    <col min="1" max="1" width="46.57421875" style="45" customWidth="1"/>
    <col min="2" max="3" width="11.140625" style="2" customWidth="1"/>
    <col min="4" max="4" width="13.421875" style="2" customWidth="1"/>
    <col min="5" max="5" width="10.8515625" style="2" customWidth="1"/>
    <col min="6" max="6" width="9.57421875" style="2" customWidth="1"/>
    <col min="7" max="7" width="8.8515625" style="2" customWidth="1"/>
    <col min="8" max="8" width="9.8515625" style="2" customWidth="1"/>
    <col min="9" max="9" width="9.140625" style="2" customWidth="1"/>
    <col min="10" max="16384" width="8.8515625" style="2" customWidth="1"/>
  </cols>
  <sheetData>
    <row r="1" ht="12.75" hidden="1"/>
    <row r="2" ht="15" customHeight="1"/>
    <row r="3" spans="1:6" ht="18.75">
      <c r="A3" s="74" t="s">
        <v>86</v>
      </c>
      <c r="B3" s="74"/>
      <c r="C3" s="74"/>
      <c r="D3" s="74"/>
      <c r="E3" s="74"/>
      <c r="F3" s="74"/>
    </row>
    <row r="4" spans="1:6" ht="18.75">
      <c r="A4" s="74" t="s">
        <v>139</v>
      </c>
      <c r="B4" s="74"/>
      <c r="C4" s="74"/>
      <c r="D4" s="74"/>
      <c r="E4" s="74"/>
      <c r="F4" s="74"/>
    </row>
    <row r="5" spans="1:6" ht="0.75" customHeight="1">
      <c r="A5" s="74"/>
      <c r="B5" s="74"/>
      <c r="C5" s="74"/>
      <c r="D5" s="74"/>
      <c r="E5" s="74"/>
      <c r="F5" s="74"/>
    </row>
    <row r="6" ht="12.75" hidden="1"/>
    <row r="7" spans="1:6" ht="12.75">
      <c r="A7" s="72" t="s">
        <v>0</v>
      </c>
      <c r="B7" s="72" t="s">
        <v>1</v>
      </c>
      <c r="C7" s="75" t="s">
        <v>127</v>
      </c>
      <c r="D7" s="72" t="s">
        <v>135</v>
      </c>
      <c r="E7" s="5" t="s">
        <v>2</v>
      </c>
      <c r="F7" s="72" t="s">
        <v>3</v>
      </c>
    </row>
    <row r="8" spans="1:6" ht="24.75" customHeight="1">
      <c r="A8" s="72"/>
      <c r="B8" s="72"/>
      <c r="C8" s="75"/>
      <c r="D8" s="72"/>
      <c r="E8" s="5" t="s">
        <v>4</v>
      </c>
      <c r="F8" s="72"/>
    </row>
    <row r="9" spans="1:6" ht="17.25" customHeight="1">
      <c r="A9" s="46" t="s">
        <v>5</v>
      </c>
      <c r="B9" s="6"/>
      <c r="C9" s="69"/>
      <c r="D9" s="7"/>
      <c r="E9" s="7"/>
      <c r="F9" s="7"/>
    </row>
    <row r="10" spans="1:6" ht="11.25" customHeight="1">
      <c r="A10" s="47"/>
      <c r="B10" s="3"/>
      <c r="C10" s="66"/>
      <c r="D10" s="8"/>
      <c r="E10" s="8"/>
      <c r="F10" s="8"/>
    </row>
    <row r="11" spans="1:6" ht="12.75">
      <c r="A11" s="48" t="s">
        <v>6</v>
      </c>
      <c r="B11" s="27" t="s">
        <v>122</v>
      </c>
      <c r="C11" s="58">
        <v>136</v>
      </c>
      <c r="D11" s="35">
        <v>191</v>
      </c>
      <c r="E11" s="29">
        <f>D11-C11</f>
        <v>55</v>
      </c>
      <c r="F11" s="29">
        <f>D11/C11*100</f>
        <v>140.44117647058823</v>
      </c>
    </row>
    <row r="12" spans="1:6" ht="15" customHeight="1">
      <c r="A12" s="49" t="s">
        <v>8</v>
      </c>
      <c r="B12" s="30"/>
      <c r="C12" s="59"/>
      <c r="D12" s="40"/>
      <c r="E12" s="39"/>
      <c r="F12" s="39"/>
    </row>
    <row r="13" spans="1:6" ht="15" customHeight="1">
      <c r="A13" s="49" t="s">
        <v>9</v>
      </c>
      <c r="B13" s="30" t="s">
        <v>122</v>
      </c>
      <c r="C13" s="59">
        <v>9</v>
      </c>
      <c r="D13" s="40">
        <v>9</v>
      </c>
      <c r="E13" s="39">
        <f>D13-C13</f>
        <v>0</v>
      </c>
      <c r="F13" s="39">
        <f>D13/C13*100</f>
        <v>100</v>
      </c>
    </row>
    <row r="14" spans="1:6" ht="15" customHeight="1">
      <c r="A14" s="49" t="s">
        <v>10</v>
      </c>
      <c r="B14" s="30" t="s">
        <v>122</v>
      </c>
      <c r="C14" s="59">
        <v>39</v>
      </c>
      <c r="D14" s="40">
        <v>36</v>
      </c>
      <c r="E14" s="39">
        <f>D14-C14</f>
        <v>-3</v>
      </c>
      <c r="F14" s="39">
        <f>D14/C14*100</f>
        <v>92.3076923076923</v>
      </c>
    </row>
    <row r="15" spans="1:6" ht="15" customHeight="1">
      <c r="A15" s="49" t="s">
        <v>11</v>
      </c>
      <c r="B15" s="30" t="s">
        <v>122</v>
      </c>
      <c r="C15" s="59">
        <v>88</v>
      </c>
      <c r="D15" s="40">
        <v>145</v>
      </c>
      <c r="E15" s="39">
        <f>D15-C15</f>
        <v>57</v>
      </c>
      <c r="F15" s="39">
        <f>D15/C15*100</f>
        <v>164.77272727272728</v>
      </c>
    </row>
    <row r="16" spans="1:6" ht="15" customHeight="1">
      <c r="A16" s="49" t="s">
        <v>12</v>
      </c>
      <c r="B16" s="30" t="s">
        <v>122</v>
      </c>
      <c r="C16" s="59">
        <v>1</v>
      </c>
      <c r="D16" s="40">
        <v>1</v>
      </c>
      <c r="E16" s="39">
        <v>0</v>
      </c>
      <c r="F16" s="39">
        <v>0</v>
      </c>
    </row>
    <row r="17" spans="1:6" ht="15" customHeight="1">
      <c r="A17" s="48" t="s">
        <v>13</v>
      </c>
      <c r="B17" s="42" t="s">
        <v>14</v>
      </c>
      <c r="C17" s="58" t="s">
        <v>14</v>
      </c>
      <c r="D17" s="43" t="s">
        <v>14</v>
      </c>
      <c r="E17" s="39" t="s">
        <v>14</v>
      </c>
      <c r="F17" s="39" t="s">
        <v>14</v>
      </c>
    </row>
    <row r="18" spans="1:6" ht="12.75">
      <c r="A18" s="49" t="s">
        <v>15</v>
      </c>
      <c r="B18" s="44" t="s">
        <v>14</v>
      </c>
      <c r="C18" s="59" t="s">
        <v>14</v>
      </c>
      <c r="D18" s="38" t="s">
        <v>14</v>
      </c>
      <c r="E18" s="39" t="s">
        <v>14</v>
      </c>
      <c r="F18" s="39" t="s">
        <v>14</v>
      </c>
    </row>
    <row r="19" spans="1:6" ht="12.75" hidden="1">
      <c r="A19" s="49" t="s">
        <v>8</v>
      </c>
      <c r="B19" s="30"/>
      <c r="C19" s="59"/>
      <c r="D19" s="40"/>
      <c r="E19" s="39"/>
      <c r="F19" s="39"/>
    </row>
    <row r="20" spans="1:6" ht="12.75" hidden="1">
      <c r="A20" s="49" t="s">
        <v>16</v>
      </c>
      <c r="B20" s="30" t="s">
        <v>17</v>
      </c>
      <c r="C20" s="59"/>
      <c r="D20" s="40"/>
      <c r="E20" s="39"/>
      <c r="F20" s="39"/>
    </row>
    <row r="21" spans="1:6" ht="12.75" hidden="1">
      <c r="A21" s="49" t="s">
        <v>18</v>
      </c>
      <c r="B21" s="30" t="s">
        <v>17</v>
      </c>
      <c r="C21" s="59"/>
      <c r="D21" s="40"/>
      <c r="E21" s="39"/>
      <c r="F21" s="39"/>
    </row>
    <row r="22" spans="1:6" ht="12.75" hidden="1">
      <c r="A22" s="49" t="s">
        <v>19</v>
      </c>
      <c r="B22" s="30" t="s">
        <v>20</v>
      </c>
      <c r="C22" s="59"/>
      <c r="D22" s="40"/>
      <c r="E22" s="39"/>
      <c r="F22" s="39"/>
    </row>
    <row r="23" spans="1:7" ht="16.5" customHeight="1">
      <c r="A23" s="48" t="s">
        <v>21</v>
      </c>
      <c r="B23" s="27"/>
      <c r="C23" s="58"/>
      <c r="D23" s="35"/>
      <c r="E23" s="29"/>
      <c r="F23" s="29"/>
      <c r="G23" s="24"/>
    </row>
    <row r="24" spans="1:6" ht="12.75">
      <c r="A24" s="49" t="s">
        <v>22</v>
      </c>
      <c r="B24" s="44" t="s">
        <v>14</v>
      </c>
      <c r="C24" s="59" t="s">
        <v>14</v>
      </c>
      <c r="D24" s="38" t="s">
        <v>14</v>
      </c>
      <c r="E24" s="39" t="s">
        <v>14</v>
      </c>
      <c r="F24" s="39" t="s">
        <v>14</v>
      </c>
    </row>
    <row r="25" spans="1:6" ht="12.75" hidden="1">
      <c r="A25" s="49" t="s">
        <v>23</v>
      </c>
      <c r="B25" s="30" t="s">
        <v>24</v>
      </c>
      <c r="C25" s="59"/>
      <c r="D25" s="40"/>
      <c r="E25" s="39"/>
      <c r="F25" s="39"/>
    </row>
    <row r="26" spans="1:6" ht="12.75" hidden="1">
      <c r="A26" s="49" t="s">
        <v>25</v>
      </c>
      <c r="B26" s="30" t="s">
        <v>24</v>
      </c>
      <c r="C26" s="59"/>
      <c r="D26" s="40"/>
      <c r="E26" s="39"/>
      <c r="F26" s="39"/>
    </row>
    <row r="27" spans="1:6" ht="12.75" hidden="1">
      <c r="A27" s="49" t="s">
        <v>26</v>
      </c>
      <c r="B27" s="30" t="s">
        <v>24</v>
      </c>
      <c r="C27" s="59"/>
      <c r="D27" s="40"/>
      <c r="E27" s="39"/>
      <c r="F27" s="39"/>
    </row>
    <row r="28" spans="1:6" ht="12.75" hidden="1">
      <c r="A28" s="49" t="s">
        <v>27</v>
      </c>
      <c r="B28" s="30" t="s">
        <v>28</v>
      </c>
      <c r="C28" s="59"/>
      <c r="D28" s="40"/>
      <c r="E28" s="39"/>
      <c r="F28" s="39"/>
    </row>
    <row r="29" spans="1:6" ht="12.75">
      <c r="A29" s="49" t="s">
        <v>29</v>
      </c>
      <c r="B29" s="30"/>
      <c r="C29" s="59"/>
      <c r="D29" s="36"/>
      <c r="E29" s="32"/>
      <c r="F29" s="32"/>
    </row>
    <row r="30" spans="1:6" ht="12.75">
      <c r="A30" s="49" t="s">
        <v>23</v>
      </c>
      <c r="B30" s="30" t="s">
        <v>24</v>
      </c>
      <c r="C30" s="60">
        <v>1283</v>
      </c>
      <c r="D30" s="41">
        <v>1564</v>
      </c>
      <c r="E30" s="39">
        <f>D30-C30</f>
        <v>281</v>
      </c>
      <c r="F30" s="39">
        <f>D30/C30*100</f>
        <v>121.90179267342167</v>
      </c>
    </row>
    <row r="31" spans="1:6" ht="12.75">
      <c r="A31" s="49" t="s">
        <v>25</v>
      </c>
      <c r="B31" s="30" t="s">
        <v>24</v>
      </c>
      <c r="C31" s="60">
        <v>885</v>
      </c>
      <c r="D31" s="41">
        <v>894</v>
      </c>
      <c r="E31" s="39">
        <f>D31-C31</f>
        <v>9</v>
      </c>
      <c r="F31" s="39">
        <f>D31/C31*100</f>
        <v>101.01694915254238</v>
      </c>
    </row>
    <row r="32" spans="1:6" ht="12.75">
      <c r="A32" s="49" t="s">
        <v>26</v>
      </c>
      <c r="B32" s="30" t="s">
        <v>24</v>
      </c>
      <c r="C32" s="60">
        <v>79</v>
      </c>
      <c r="D32" s="41">
        <v>185</v>
      </c>
      <c r="E32" s="39">
        <f>D32-C32</f>
        <v>106</v>
      </c>
      <c r="F32" s="39">
        <f>D32/C32*100</f>
        <v>234.17721518987344</v>
      </c>
    </row>
    <row r="33" spans="1:6" ht="12.75">
      <c r="A33" s="49" t="s">
        <v>27</v>
      </c>
      <c r="B33" s="30" t="s">
        <v>28</v>
      </c>
      <c r="C33" s="60">
        <v>19</v>
      </c>
      <c r="D33" s="41">
        <v>14.5</v>
      </c>
      <c r="E33" s="39">
        <f>D33-C33</f>
        <v>-4.5</v>
      </c>
      <c r="F33" s="39">
        <f>D33/C33*100</f>
        <v>76.31578947368422</v>
      </c>
    </row>
    <row r="34" spans="1:6" ht="12.75">
      <c r="A34" s="49" t="s">
        <v>90</v>
      </c>
      <c r="B34" s="30" t="s">
        <v>24</v>
      </c>
      <c r="C34" s="60">
        <v>401</v>
      </c>
      <c r="D34" s="41">
        <v>313</v>
      </c>
      <c r="E34" s="39">
        <f>D34-C34</f>
        <v>-88</v>
      </c>
      <c r="F34" s="39">
        <f>D34/C34*100</f>
        <v>78.05486284289277</v>
      </c>
    </row>
    <row r="35" spans="1:6" ht="12.75">
      <c r="A35" s="49" t="s">
        <v>30</v>
      </c>
      <c r="B35" s="44" t="s">
        <v>14</v>
      </c>
      <c r="C35" s="60" t="s">
        <v>14</v>
      </c>
      <c r="D35" s="41" t="s">
        <v>14</v>
      </c>
      <c r="E35" s="39" t="s">
        <v>14</v>
      </c>
      <c r="F35" s="39" t="s">
        <v>14</v>
      </c>
    </row>
    <row r="36" spans="1:6" ht="12.75">
      <c r="A36" s="49" t="s">
        <v>23</v>
      </c>
      <c r="B36" s="30" t="s">
        <v>24</v>
      </c>
      <c r="C36" s="60">
        <v>10</v>
      </c>
      <c r="D36" s="41">
        <v>12</v>
      </c>
      <c r="E36" s="39">
        <f>D36-C36</f>
        <v>2</v>
      </c>
      <c r="F36" s="39">
        <f>D36/C36*100</f>
        <v>120</v>
      </c>
    </row>
    <row r="37" spans="1:6" ht="12.75">
      <c r="A37" s="47" t="s">
        <v>25</v>
      </c>
      <c r="B37" s="3" t="s">
        <v>24</v>
      </c>
      <c r="C37" s="60">
        <v>8</v>
      </c>
      <c r="D37" s="12">
        <v>0</v>
      </c>
      <c r="E37" s="10">
        <f>D37-C37</f>
        <v>-8</v>
      </c>
      <c r="F37" s="10">
        <f>D37/C37*100</f>
        <v>0</v>
      </c>
    </row>
    <row r="38" spans="1:6" ht="12.75" hidden="1">
      <c r="A38" s="47" t="s">
        <v>26</v>
      </c>
      <c r="B38" s="3" t="s">
        <v>24</v>
      </c>
      <c r="C38" s="60">
        <v>0</v>
      </c>
      <c r="D38" s="14"/>
      <c r="E38" s="10">
        <f>D38-C38</f>
        <v>0</v>
      </c>
      <c r="F38" s="10"/>
    </row>
    <row r="39" spans="1:6" ht="12.75" hidden="1">
      <c r="A39" s="47" t="s">
        <v>27</v>
      </c>
      <c r="B39" s="3" t="s">
        <v>28</v>
      </c>
      <c r="C39" s="60">
        <v>0</v>
      </c>
      <c r="D39" s="14"/>
      <c r="E39" s="10">
        <f>D39-C39</f>
        <v>0</v>
      </c>
      <c r="F39" s="10"/>
    </row>
    <row r="40" spans="1:6" ht="11.25" customHeight="1">
      <c r="A40" s="47" t="s">
        <v>90</v>
      </c>
      <c r="B40" s="3" t="s">
        <v>24</v>
      </c>
      <c r="C40" s="60">
        <v>10</v>
      </c>
      <c r="D40" s="12">
        <v>16</v>
      </c>
      <c r="E40" s="10">
        <f>D40-C40</f>
        <v>6</v>
      </c>
      <c r="F40" s="10">
        <f>D40/C40*100</f>
        <v>160</v>
      </c>
    </row>
    <row r="41" spans="1:6" ht="12.75" hidden="1">
      <c r="A41" s="47"/>
      <c r="B41" s="3"/>
      <c r="C41" s="61"/>
      <c r="D41" s="14"/>
      <c r="E41" s="15"/>
      <c r="F41" s="15"/>
    </row>
    <row r="42" spans="1:6" ht="17.25" customHeight="1" hidden="1">
      <c r="A42" s="50"/>
      <c r="B42" s="9"/>
      <c r="C42" s="67"/>
      <c r="D42" s="16"/>
      <c r="E42" s="16"/>
      <c r="F42" s="16"/>
    </row>
    <row r="43" spans="1:6" ht="11.25" customHeight="1">
      <c r="A43" s="47" t="s">
        <v>27</v>
      </c>
      <c r="B43" s="30" t="s">
        <v>28</v>
      </c>
      <c r="C43" s="60">
        <v>0</v>
      </c>
      <c r="D43" s="39">
        <v>0</v>
      </c>
      <c r="E43" s="39">
        <f>D43-C43</f>
        <v>0</v>
      </c>
      <c r="F43" s="15"/>
    </row>
    <row r="44" spans="1:6" ht="20.25" customHeight="1">
      <c r="A44" s="46" t="s">
        <v>32</v>
      </c>
      <c r="B44" s="6"/>
      <c r="C44" s="70"/>
      <c r="D44" s="17"/>
      <c r="E44" s="17"/>
      <c r="F44" s="17"/>
    </row>
    <row r="45" spans="1:6" ht="17.25" customHeight="1">
      <c r="A45" s="48" t="s">
        <v>33</v>
      </c>
      <c r="B45" s="27" t="s">
        <v>35</v>
      </c>
      <c r="C45" s="63">
        <v>9.9</v>
      </c>
      <c r="D45" s="28">
        <v>10</v>
      </c>
      <c r="E45" s="29">
        <f>D45-C45</f>
        <v>0.09999999999999964</v>
      </c>
      <c r="F45" s="29">
        <f>D45/C45*100</f>
        <v>101.01010101010101</v>
      </c>
    </row>
    <row r="46" spans="1:6" ht="1.5" customHeight="1" hidden="1">
      <c r="A46" s="49"/>
      <c r="B46" s="30"/>
      <c r="C46" s="61"/>
      <c r="D46" s="32"/>
      <c r="E46" s="33"/>
      <c r="F46" s="33"/>
    </row>
    <row r="47" spans="1:6" ht="17.25" customHeight="1">
      <c r="A47" s="48" t="s">
        <v>72</v>
      </c>
      <c r="B47" s="27" t="s">
        <v>35</v>
      </c>
      <c r="C47" s="58">
        <f>SUM(C49:C58)</f>
        <v>998</v>
      </c>
      <c r="D47" s="35">
        <f>SUM(D49:D58)</f>
        <v>1170.93</v>
      </c>
      <c r="E47" s="43">
        <f>D47-C47</f>
        <v>172.93000000000006</v>
      </c>
      <c r="F47" s="29">
        <f>D47/C47*100</f>
        <v>117.32765531062125</v>
      </c>
    </row>
    <row r="48" spans="1:6" ht="0.75" customHeight="1">
      <c r="A48" s="49" t="s">
        <v>39</v>
      </c>
      <c r="B48" s="30"/>
      <c r="C48" s="68"/>
      <c r="D48" s="37"/>
      <c r="E48" s="32"/>
      <c r="F48" s="32"/>
    </row>
    <row r="49" spans="1:6" ht="16.5" customHeight="1">
      <c r="A49" s="49" t="s">
        <v>128</v>
      </c>
      <c r="B49" s="30" t="s">
        <v>35</v>
      </c>
      <c r="C49" s="59">
        <v>180</v>
      </c>
      <c r="D49" s="38">
        <v>179</v>
      </c>
      <c r="E49" s="38">
        <f>D49-C49</f>
        <v>-1</v>
      </c>
      <c r="F49" s="39">
        <f aca="true" t="shared" si="0" ref="F49:F58">D49/C49*100</f>
        <v>99.44444444444444</v>
      </c>
    </row>
    <row r="50" spans="1:7" ht="16.5" customHeight="1">
      <c r="A50" s="49" t="s">
        <v>91</v>
      </c>
      <c r="B50" s="30" t="s">
        <v>35</v>
      </c>
      <c r="C50" s="59">
        <v>459</v>
      </c>
      <c r="D50" s="38">
        <v>588.73</v>
      </c>
      <c r="E50" s="38">
        <f>D50-C50</f>
        <v>129.73000000000002</v>
      </c>
      <c r="F50" s="39">
        <f t="shared" si="0"/>
        <v>128.26361655773422</v>
      </c>
      <c r="G50" s="23"/>
    </row>
    <row r="51" spans="1:6" ht="16.5" customHeight="1">
      <c r="A51" s="49" t="s">
        <v>92</v>
      </c>
      <c r="B51" s="30" t="s">
        <v>35</v>
      </c>
      <c r="C51" s="59">
        <v>20</v>
      </c>
      <c r="D51" s="38">
        <v>21</v>
      </c>
      <c r="E51" s="38">
        <f aca="true" t="shared" si="1" ref="E51:E58">D51-C51</f>
        <v>1</v>
      </c>
      <c r="F51" s="39">
        <f t="shared" si="0"/>
        <v>105</v>
      </c>
    </row>
    <row r="52" spans="1:6" ht="16.5" customHeight="1">
      <c r="A52" s="49" t="s">
        <v>93</v>
      </c>
      <c r="B52" s="30" t="s">
        <v>35</v>
      </c>
      <c r="C52" s="59">
        <v>65</v>
      </c>
      <c r="D52" s="38">
        <v>65</v>
      </c>
      <c r="E52" s="38">
        <f t="shared" si="1"/>
        <v>0</v>
      </c>
      <c r="F52" s="39">
        <f t="shared" si="0"/>
        <v>100</v>
      </c>
    </row>
    <row r="53" spans="1:6" ht="16.5" customHeight="1">
      <c r="A53" s="49" t="s">
        <v>94</v>
      </c>
      <c r="B53" s="30" t="s">
        <v>35</v>
      </c>
      <c r="C53" s="59">
        <v>64</v>
      </c>
      <c r="D53" s="38">
        <v>64.1</v>
      </c>
      <c r="E53" s="38">
        <f t="shared" si="1"/>
        <v>0.09999999999999432</v>
      </c>
      <c r="F53" s="39">
        <f t="shared" si="0"/>
        <v>100.15624999999999</v>
      </c>
    </row>
    <row r="54" spans="1:6" ht="16.5" customHeight="1">
      <c r="A54" s="49" t="s">
        <v>136</v>
      </c>
      <c r="B54" s="30" t="s">
        <v>35</v>
      </c>
      <c r="C54" s="59">
        <v>10</v>
      </c>
      <c r="D54" s="62">
        <v>0</v>
      </c>
      <c r="E54" s="38">
        <f t="shared" si="1"/>
        <v>-10</v>
      </c>
      <c r="F54" s="39">
        <f t="shared" si="0"/>
        <v>0</v>
      </c>
    </row>
    <row r="55" spans="1:6" ht="16.5" customHeight="1">
      <c r="A55" s="49" t="s">
        <v>138</v>
      </c>
      <c r="B55" s="30" t="s">
        <v>35</v>
      </c>
      <c r="C55" s="59">
        <v>0</v>
      </c>
      <c r="D55" s="62">
        <v>56.1</v>
      </c>
      <c r="E55" s="38">
        <f t="shared" si="1"/>
        <v>56.1</v>
      </c>
      <c r="F55" s="39" t="e">
        <f t="shared" si="0"/>
        <v>#DIV/0!</v>
      </c>
    </row>
    <row r="56" spans="1:6" ht="16.5" customHeight="1">
      <c r="A56" s="49" t="s">
        <v>95</v>
      </c>
      <c r="B56" s="30" t="s">
        <v>35</v>
      </c>
      <c r="C56" s="59">
        <v>35</v>
      </c>
      <c r="D56" s="38">
        <v>35</v>
      </c>
      <c r="E56" s="38">
        <f t="shared" si="1"/>
        <v>0</v>
      </c>
      <c r="F56" s="39">
        <f t="shared" si="0"/>
        <v>100</v>
      </c>
    </row>
    <row r="57" spans="1:6" ht="16.5" customHeight="1">
      <c r="A57" s="49" t="s">
        <v>96</v>
      </c>
      <c r="B57" s="30" t="s">
        <v>35</v>
      </c>
      <c r="C57" s="59">
        <v>7</v>
      </c>
      <c r="D57" s="38">
        <v>11</v>
      </c>
      <c r="E57" s="38">
        <f t="shared" si="1"/>
        <v>4</v>
      </c>
      <c r="F57" s="39">
        <f t="shared" si="0"/>
        <v>157.14285714285714</v>
      </c>
    </row>
    <row r="58" spans="1:7" ht="18.75" customHeight="1">
      <c r="A58" s="49" t="s">
        <v>97</v>
      </c>
      <c r="B58" s="30" t="s">
        <v>35</v>
      </c>
      <c r="C58" s="59">
        <v>158</v>
      </c>
      <c r="D58" s="38">
        <v>151</v>
      </c>
      <c r="E58" s="38">
        <f t="shared" si="1"/>
        <v>-7</v>
      </c>
      <c r="F58" s="39">
        <f t="shared" si="0"/>
        <v>95.56962025316456</v>
      </c>
      <c r="G58" s="23"/>
    </row>
    <row r="59" spans="1:6" ht="0.75" customHeight="1">
      <c r="A59" s="48"/>
      <c r="B59" s="27"/>
      <c r="C59" s="67"/>
      <c r="D59" s="34"/>
      <c r="E59" s="33"/>
      <c r="F59" s="33"/>
    </row>
    <row r="60" spans="1:7" ht="18" customHeight="1">
      <c r="A60" s="48" t="s">
        <v>79</v>
      </c>
      <c r="B60" s="27" t="s">
        <v>35</v>
      </c>
      <c r="C60" s="58">
        <v>74</v>
      </c>
      <c r="D60" s="58">
        <v>71</v>
      </c>
      <c r="E60" s="35">
        <f>D60-C60</f>
        <v>-3</v>
      </c>
      <c r="F60" s="28">
        <f>D60/C60*100</f>
        <v>95.94594594594594</v>
      </c>
      <c r="G60" s="24"/>
    </row>
    <row r="61" spans="1:6" ht="18" customHeight="1">
      <c r="A61" s="48" t="s">
        <v>80</v>
      </c>
      <c r="B61" s="27" t="s">
        <v>35</v>
      </c>
      <c r="C61" s="58">
        <v>37</v>
      </c>
      <c r="D61" s="58">
        <v>58</v>
      </c>
      <c r="E61" s="35">
        <f>D61-C61</f>
        <v>21</v>
      </c>
      <c r="F61" s="28">
        <f>D61/C61*100</f>
        <v>156.75675675675674</v>
      </c>
    </row>
    <row r="62" spans="1:6" ht="18" customHeight="1">
      <c r="A62" s="48" t="s">
        <v>88</v>
      </c>
      <c r="B62" s="27" t="s">
        <v>35</v>
      </c>
      <c r="C62" s="58">
        <v>46</v>
      </c>
      <c r="D62" s="58">
        <v>47</v>
      </c>
      <c r="E62" s="35">
        <f>D62-C62</f>
        <v>1</v>
      </c>
      <c r="F62" s="28">
        <f>D62/C62*100</f>
        <v>102.17391304347827</v>
      </c>
    </row>
    <row r="63" spans="1:6" ht="18" customHeight="1">
      <c r="A63" s="48" t="s">
        <v>89</v>
      </c>
      <c r="B63" s="27" t="s">
        <v>35</v>
      </c>
      <c r="C63" s="58">
        <v>42</v>
      </c>
      <c r="D63" s="58">
        <v>41</v>
      </c>
      <c r="E63" s="35">
        <f>D63-C63</f>
        <v>-1</v>
      </c>
      <c r="F63" s="28">
        <f>D63/C63*100</f>
        <v>97.61904761904762</v>
      </c>
    </row>
    <row r="64" spans="1:6" ht="18" customHeight="1" hidden="1">
      <c r="A64" s="49" t="s">
        <v>36</v>
      </c>
      <c r="B64" s="30" t="s">
        <v>3</v>
      </c>
      <c r="C64" s="60">
        <v>0.7</v>
      </c>
      <c r="D64" s="60">
        <v>0.3</v>
      </c>
      <c r="E64" s="39">
        <v>0.4</v>
      </c>
      <c r="F64" s="39">
        <v>233.3</v>
      </c>
    </row>
    <row r="65" spans="1:6" ht="18" customHeight="1" hidden="1">
      <c r="A65" s="49" t="s">
        <v>37</v>
      </c>
      <c r="B65" s="30">
        <v>0</v>
      </c>
      <c r="C65" s="61">
        <v>0.76</v>
      </c>
      <c r="D65" s="61"/>
      <c r="E65" s="32">
        <v>0.07</v>
      </c>
      <c r="F65" s="32">
        <v>122.6</v>
      </c>
    </row>
    <row r="66" spans="1:6" ht="18" customHeight="1">
      <c r="A66" s="48" t="s">
        <v>129</v>
      </c>
      <c r="B66" s="27" t="s">
        <v>3</v>
      </c>
      <c r="C66" s="63">
        <v>1.1</v>
      </c>
      <c r="D66" s="65">
        <v>1</v>
      </c>
      <c r="E66" s="29">
        <f>D66-C66</f>
        <v>-0.10000000000000009</v>
      </c>
      <c r="F66" s="29">
        <f>D66/C66*100</f>
        <v>90.9090909090909</v>
      </c>
    </row>
    <row r="67" spans="1:6" ht="9.75" customHeight="1" hidden="1">
      <c r="A67" s="48"/>
      <c r="B67" s="27"/>
      <c r="C67" s="63"/>
      <c r="D67" s="29"/>
      <c r="E67" s="29"/>
      <c r="F67" s="29"/>
    </row>
    <row r="68" spans="1:9" ht="12.75">
      <c r="A68" s="48" t="s">
        <v>130</v>
      </c>
      <c r="B68" s="27" t="s">
        <v>40</v>
      </c>
      <c r="C68" s="63">
        <f>H69/C47/9*1000</f>
        <v>24172.33266533066</v>
      </c>
      <c r="D68" s="28">
        <f>I69/D47/9*1000</f>
        <v>29452.515251125176</v>
      </c>
      <c r="E68" s="29">
        <f>D68-C68</f>
        <v>5280.182585794515</v>
      </c>
      <c r="F68" s="29">
        <f>D68/C68*100</f>
        <v>121.84390997302323</v>
      </c>
      <c r="H68" s="1"/>
      <c r="I68" s="1"/>
    </row>
    <row r="69" spans="1:9" ht="0.75" customHeight="1">
      <c r="A69" s="49" t="s">
        <v>39</v>
      </c>
      <c r="C69" s="60"/>
      <c r="D69" s="41"/>
      <c r="E69" s="32"/>
      <c r="F69" s="32"/>
      <c r="H69" s="1">
        <f>SUM(H70:H79)</f>
        <v>217115.892</v>
      </c>
      <c r="I69" s="1">
        <f>SUM(I70:I79)</f>
        <v>310381.5031470001</v>
      </c>
    </row>
    <row r="70" spans="1:9" ht="16.5" customHeight="1">
      <c r="A70" s="49" t="s">
        <v>128</v>
      </c>
      <c r="B70" s="30" t="s">
        <v>40</v>
      </c>
      <c r="C70" s="60">
        <v>26150.2</v>
      </c>
      <c r="D70" s="39">
        <v>16405</v>
      </c>
      <c r="E70" s="39">
        <f aca="true" t="shared" si="2" ref="E70:E79">D70-C70</f>
        <v>-9745.2</v>
      </c>
      <c r="F70" s="39">
        <f aca="true" t="shared" si="3" ref="F70:F79">D70/C70*100</f>
        <v>62.73374582221168</v>
      </c>
      <c r="H70" s="2">
        <f aca="true" t="shared" si="4" ref="H70:I75">C70*C49*9/1000</f>
        <v>42363.324</v>
      </c>
      <c r="I70" s="2">
        <f t="shared" si="4"/>
        <v>26428.455</v>
      </c>
    </row>
    <row r="71" spans="1:9" ht="18" customHeight="1">
      <c r="A71" s="49" t="s">
        <v>91</v>
      </c>
      <c r="B71" s="30" t="s">
        <v>40</v>
      </c>
      <c r="C71" s="60">
        <v>32263.7</v>
      </c>
      <c r="D71" s="56">
        <v>44396</v>
      </c>
      <c r="E71" s="39">
        <f t="shared" si="2"/>
        <v>12132.3</v>
      </c>
      <c r="F71" s="39">
        <f t="shared" si="3"/>
        <v>137.60356065795304</v>
      </c>
      <c r="G71" s="23"/>
      <c r="H71" s="2">
        <f t="shared" si="4"/>
        <v>133281.34470000002</v>
      </c>
      <c r="I71" s="2">
        <f t="shared" si="4"/>
        <v>235235.31372000003</v>
      </c>
    </row>
    <row r="72" spans="1:9" ht="18" customHeight="1">
      <c r="A72" s="49" t="s">
        <v>92</v>
      </c>
      <c r="B72" s="30" t="s">
        <v>40</v>
      </c>
      <c r="C72" s="60">
        <v>18047.7</v>
      </c>
      <c r="D72" s="41">
        <v>19841.01</v>
      </c>
      <c r="E72" s="39">
        <f t="shared" si="2"/>
        <v>1793.3099999999977</v>
      </c>
      <c r="F72" s="39">
        <f t="shared" si="3"/>
        <v>109.93650160408251</v>
      </c>
      <c r="G72" s="23"/>
      <c r="H72" s="2">
        <f t="shared" si="4"/>
        <v>3248.586</v>
      </c>
      <c r="I72" s="2">
        <f t="shared" si="4"/>
        <v>3749.9508899999996</v>
      </c>
    </row>
    <row r="73" spans="1:9" ht="18" customHeight="1">
      <c r="A73" s="49" t="s">
        <v>93</v>
      </c>
      <c r="B73" s="30" t="s">
        <v>40</v>
      </c>
      <c r="C73" s="60">
        <v>20535.5</v>
      </c>
      <c r="D73" s="41">
        <v>21885.65</v>
      </c>
      <c r="E73" s="39">
        <f t="shared" si="2"/>
        <v>1350.1500000000015</v>
      </c>
      <c r="F73" s="39">
        <f t="shared" si="3"/>
        <v>106.57471208395219</v>
      </c>
      <c r="G73" s="23"/>
      <c r="H73" s="2">
        <f t="shared" si="4"/>
        <v>12013.2675</v>
      </c>
      <c r="I73" s="2">
        <f t="shared" si="4"/>
        <v>12803.10525</v>
      </c>
    </row>
    <row r="74" spans="1:9" ht="18" customHeight="1">
      <c r="A74" s="49" t="s">
        <v>94</v>
      </c>
      <c r="B74" s="30" t="s">
        <v>40</v>
      </c>
      <c r="C74" s="60">
        <v>18142.5</v>
      </c>
      <c r="D74" s="41">
        <v>18780.2</v>
      </c>
      <c r="E74" s="39">
        <f t="shared" si="2"/>
        <v>637.7000000000007</v>
      </c>
      <c r="F74" s="39">
        <f t="shared" si="3"/>
        <v>103.5149510817142</v>
      </c>
      <c r="G74" s="23"/>
      <c r="H74" s="2">
        <f t="shared" si="4"/>
        <v>10450.08</v>
      </c>
      <c r="I74" s="2">
        <f t="shared" si="4"/>
        <v>10834.297379999998</v>
      </c>
    </row>
    <row r="75" spans="1:9" ht="18" customHeight="1">
      <c r="A75" s="49" t="s">
        <v>137</v>
      </c>
      <c r="B75" s="30" t="s">
        <v>40</v>
      </c>
      <c r="C75" s="60">
        <v>10918.5</v>
      </c>
      <c r="D75" s="41">
        <v>0</v>
      </c>
      <c r="E75" s="39">
        <f t="shared" si="2"/>
        <v>-10918.5</v>
      </c>
      <c r="F75" s="39">
        <f t="shared" si="3"/>
        <v>0</v>
      </c>
      <c r="G75" s="23"/>
      <c r="H75" s="2">
        <f t="shared" si="4"/>
        <v>982.665</v>
      </c>
      <c r="I75" s="2">
        <f t="shared" si="4"/>
        <v>0</v>
      </c>
    </row>
    <row r="76" spans="1:9" ht="18" customHeight="1">
      <c r="A76" s="49" t="s">
        <v>138</v>
      </c>
      <c r="B76" s="30" t="s">
        <v>40</v>
      </c>
      <c r="C76" s="60">
        <v>0</v>
      </c>
      <c r="D76" s="41">
        <v>10945.53</v>
      </c>
      <c r="E76" s="39">
        <f t="shared" si="2"/>
        <v>10945.53</v>
      </c>
      <c r="F76" s="39" t="e">
        <f t="shared" si="3"/>
        <v>#DIV/0!</v>
      </c>
      <c r="G76" s="23"/>
      <c r="H76" s="2">
        <f aca="true" t="shared" si="5" ref="H76:I79">C76*C55*9/1000</f>
        <v>0</v>
      </c>
      <c r="I76" s="2">
        <f t="shared" si="5"/>
        <v>5526.398097</v>
      </c>
    </row>
    <row r="77" spans="1:9" ht="18" customHeight="1">
      <c r="A77" s="49" t="s">
        <v>95</v>
      </c>
      <c r="B77" s="30" t="s">
        <v>40</v>
      </c>
      <c r="C77" s="60">
        <v>13006</v>
      </c>
      <c r="D77" s="41">
        <v>13409.21</v>
      </c>
      <c r="E77" s="39">
        <f t="shared" si="2"/>
        <v>403.2099999999991</v>
      </c>
      <c r="F77" s="39">
        <f t="shared" si="3"/>
        <v>103.10018453021681</v>
      </c>
      <c r="G77" s="23"/>
      <c r="H77" s="2">
        <f t="shared" si="5"/>
        <v>4096.89</v>
      </c>
      <c r="I77" s="2">
        <f t="shared" si="5"/>
        <v>4223.90115</v>
      </c>
    </row>
    <row r="78" spans="1:9" ht="18" customHeight="1">
      <c r="A78" s="49" t="s">
        <v>96</v>
      </c>
      <c r="B78" s="30" t="s">
        <v>40</v>
      </c>
      <c r="C78" s="60">
        <v>17207.6</v>
      </c>
      <c r="D78" s="41">
        <v>11782</v>
      </c>
      <c r="E78" s="39">
        <f t="shared" si="2"/>
        <v>-5425.5999999999985</v>
      </c>
      <c r="F78" s="39">
        <f t="shared" si="3"/>
        <v>68.46974592621865</v>
      </c>
      <c r="G78" s="23"/>
      <c r="H78" s="2">
        <f t="shared" si="5"/>
        <v>1084.0787999999998</v>
      </c>
      <c r="I78" s="2">
        <f t="shared" si="5"/>
        <v>1166.418</v>
      </c>
    </row>
    <row r="79" spans="1:9" ht="18" customHeight="1">
      <c r="A79" s="49" t="s">
        <v>97</v>
      </c>
      <c r="B79" s="30" t="s">
        <v>40</v>
      </c>
      <c r="C79" s="60">
        <v>6748</v>
      </c>
      <c r="D79" s="39">
        <v>7662.74</v>
      </c>
      <c r="E79" s="39">
        <f t="shared" si="2"/>
        <v>914.7399999999998</v>
      </c>
      <c r="F79" s="39">
        <f t="shared" si="3"/>
        <v>113.55572021339655</v>
      </c>
      <c r="G79" s="23"/>
      <c r="H79" s="2">
        <f t="shared" si="5"/>
        <v>9595.656</v>
      </c>
      <c r="I79" s="2">
        <f t="shared" si="5"/>
        <v>10413.66366</v>
      </c>
    </row>
    <row r="80" spans="1:7" ht="16.5" customHeight="1">
      <c r="A80" s="46" t="s">
        <v>41</v>
      </c>
      <c r="B80" s="6"/>
      <c r="C80" s="70"/>
      <c r="D80" s="17"/>
      <c r="E80" s="17"/>
      <c r="F80" s="17"/>
      <c r="G80" s="24"/>
    </row>
    <row r="81" spans="1:6" ht="13.5" customHeight="1">
      <c r="A81" s="48" t="s">
        <v>42</v>
      </c>
      <c r="B81" s="27" t="s">
        <v>35</v>
      </c>
      <c r="C81" s="59">
        <v>29</v>
      </c>
      <c r="D81" s="59">
        <v>41</v>
      </c>
      <c r="E81" s="38">
        <f aca="true" t="shared" si="6" ref="E81:E86">D81-C81</f>
        <v>12</v>
      </c>
      <c r="F81" s="39">
        <f aca="true" t="shared" si="7" ref="F81:F86">D81/C81*100</f>
        <v>141.3793103448276</v>
      </c>
    </row>
    <row r="82" spans="1:6" ht="12.75">
      <c r="A82" s="49" t="s">
        <v>43</v>
      </c>
      <c r="B82" s="30" t="s">
        <v>35</v>
      </c>
      <c r="C82" s="64">
        <f>C81/C45</f>
        <v>2.929292929292929</v>
      </c>
      <c r="D82" s="64">
        <f>D81/D45</f>
        <v>4.1</v>
      </c>
      <c r="E82" s="39">
        <f t="shared" si="6"/>
        <v>1.1707070707070706</v>
      </c>
      <c r="F82" s="39">
        <f t="shared" si="7"/>
        <v>139.9655172413793</v>
      </c>
    </row>
    <row r="83" spans="1:6" ht="14.25" customHeight="1">
      <c r="A83" s="48" t="s">
        <v>44</v>
      </c>
      <c r="B83" s="27" t="s">
        <v>35</v>
      </c>
      <c r="C83" s="59">
        <v>85</v>
      </c>
      <c r="D83" s="59">
        <v>75</v>
      </c>
      <c r="E83" s="38">
        <f t="shared" si="6"/>
        <v>-10</v>
      </c>
      <c r="F83" s="39">
        <f t="shared" si="7"/>
        <v>88.23529411764706</v>
      </c>
    </row>
    <row r="84" spans="1:6" ht="12.75">
      <c r="A84" s="49" t="s">
        <v>43</v>
      </c>
      <c r="B84" s="30" t="s">
        <v>35</v>
      </c>
      <c r="C84" s="60">
        <f>C83/C45</f>
        <v>8.585858585858585</v>
      </c>
      <c r="D84" s="60">
        <f>D83/D45</f>
        <v>7.5</v>
      </c>
      <c r="E84" s="39">
        <f t="shared" si="6"/>
        <v>-1.0858585858585847</v>
      </c>
      <c r="F84" s="39">
        <f t="shared" si="7"/>
        <v>87.3529411764706</v>
      </c>
    </row>
    <row r="85" spans="1:6" ht="15.75" customHeight="1">
      <c r="A85" s="48" t="s">
        <v>45</v>
      </c>
      <c r="B85" s="27" t="s">
        <v>35</v>
      </c>
      <c r="C85" s="59">
        <f>C81-C83</f>
        <v>-56</v>
      </c>
      <c r="D85" s="59">
        <f>D81-D83</f>
        <v>-34</v>
      </c>
      <c r="E85" s="38">
        <f t="shared" si="6"/>
        <v>22</v>
      </c>
      <c r="F85" s="39">
        <f t="shared" si="7"/>
        <v>60.71428571428571</v>
      </c>
    </row>
    <row r="86" spans="1:6" ht="15.75" customHeight="1">
      <c r="A86" s="49" t="s">
        <v>43</v>
      </c>
      <c r="B86" s="30" t="s">
        <v>35</v>
      </c>
      <c r="C86" s="60">
        <f>C85/C45</f>
        <v>-5.656565656565657</v>
      </c>
      <c r="D86" s="60">
        <f>D85/D45</f>
        <v>-3.4</v>
      </c>
      <c r="E86" s="39">
        <f t="shared" si="6"/>
        <v>2.2565656565656567</v>
      </c>
      <c r="F86" s="39">
        <f t="shared" si="7"/>
        <v>60.10714285714286</v>
      </c>
    </row>
    <row r="87" spans="1:7" ht="15" customHeight="1">
      <c r="A87" s="46" t="s">
        <v>46</v>
      </c>
      <c r="B87" s="11"/>
      <c r="C87" s="71"/>
      <c r="D87" s="18"/>
      <c r="E87" s="18"/>
      <c r="F87" s="18"/>
      <c r="G87" s="24"/>
    </row>
    <row r="88" spans="1:7" ht="15.75" customHeight="1" hidden="1">
      <c r="A88" s="49"/>
      <c r="B88" s="30"/>
      <c r="C88" s="61"/>
      <c r="D88" s="61"/>
      <c r="E88" s="32"/>
      <c r="F88" s="32"/>
      <c r="G88" s="23"/>
    </row>
    <row r="89" spans="1:7" ht="12.75">
      <c r="A89" s="48" t="s">
        <v>47</v>
      </c>
      <c r="B89" s="27" t="s">
        <v>35</v>
      </c>
      <c r="C89" s="58">
        <v>2800</v>
      </c>
      <c r="D89" s="58">
        <v>2650</v>
      </c>
      <c r="E89" s="29">
        <f>D89-C89</f>
        <v>-150</v>
      </c>
      <c r="F89" s="29">
        <f>D89/C89*100</f>
        <v>94.64285714285714</v>
      </c>
      <c r="G89" s="23"/>
    </row>
    <row r="90" spans="1:7" ht="12.75">
      <c r="A90" s="48" t="s">
        <v>48</v>
      </c>
      <c r="B90" s="27" t="s">
        <v>122</v>
      </c>
      <c r="C90" s="58">
        <v>15</v>
      </c>
      <c r="D90" s="58">
        <v>12</v>
      </c>
      <c r="E90" s="29">
        <f>D90-C90</f>
        <v>-3</v>
      </c>
      <c r="F90" s="29">
        <f>D90/C90*100</f>
        <v>80</v>
      </c>
      <c r="G90" s="23"/>
    </row>
    <row r="91" spans="1:7" ht="12.75">
      <c r="A91" s="49" t="s">
        <v>49</v>
      </c>
      <c r="B91" s="30" t="s">
        <v>122</v>
      </c>
      <c r="C91" s="59">
        <v>0</v>
      </c>
      <c r="D91" s="59">
        <v>0</v>
      </c>
      <c r="E91" s="41">
        <f>D91-C91</f>
        <v>0</v>
      </c>
      <c r="F91" s="41" t="e">
        <f>D91/C91*100</f>
        <v>#DIV/0!</v>
      </c>
      <c r="G91" s="23"/>
    </row>
    <row r="92" spans="1:7" ht="12.75">
      <c r="A92" s="48" t="s">
        <v>50</v>
      </c>
      <c r="B92" s="27" t="s">
        <v>122</v>
      </c>
      <c r="C92" s="58">
        <v>15</v>
      </c>
      <c r="D92" s="58">
        <v>7</v>
      </c>
      <c r="E92" s="29">
        <f>D92-C92</f>
        <v>-8</v>
      </c>
      <c r="F92" s="29">
        <f>D92/C92*100</f>
        <v>46.666666666666664</v>
      </c>
      <c r="G92" s="23"/>
    </row>
    <row r="93" spans="1:7" ht="12.75">
      <c r="A93" s="48" t="s">
        <v>51</v>
      </c>
      <c r="B93" s="27" t="s">
        <v>122</v>
      </c>
      <c r="C93" s="58">
        <v>2</v>
      </c>
      <c r="D93" s="58">
        <v>3</v>
      </c>
      <c r="E93" s="29">
        <f>D93-C93</f>
        <v>1</v>
      </c>
      <c r="F93" s="29">
        <f>D93/C93*100</f>
        <v>150</v>
      </c>
      <c r="G93" s="23"/>
    </row>
    <row r="94" spans="1:7" ht="14.25" customHeight="1">
      <c r="A94" s="48" t="s">
        <v>52</v>
      </c>
      <c r="B94" s="27"/>
      <c r="C94" s="67"/>
      <c r="D94" s="34"/>
      <c r="E94" s="33"/>
      <c r="F94" s="33"/>
      <c r="G94" s="23"/>
    </row>
    <row r="95" spans="1:7" ht="12.75">
      <c r="A95" s="49" t="s">
        <v>98</v>
      </c>
      <c r="B95" s="30"/>
      <c r="C95" s="59">
        <v>21</v>
      </c>
      <c r="D95" s="59">
        <v>34</v>
      </c>
      <c r="E95" s="39">
        <f>D95-C95</f>
        <v>13</v>
      </c>
      <c r="F95" s="39">
        <f>D95/C95*100</f>
        <v>161.9047619047619</v>
      </c>
      <c r="G95" s="23"/>
    </row>
    <row r="96" spans="1:7" ht="12.75">
      <c r="A96" s="49" t="s">
        <v>53</v>
      </c>
      <c r="B96" s="30" t="s">
        <v>126</v>
      </c>
      <c r="C96" s="60">
        <v>296.7</v>
      </c>
      <c r="D96" s="60">
        <v>507.8</v>
      </c>
      <c r="E96" s="57" t="s">
        <v>133</v>
      </c>
      <c r="F96" s="39" t="s">
        <v>134</v>
      </c>
      <c r="G96" s="23"/>
    </row>
    <row r="97" spans="1:6" ht="12.75">
      <c r="A97" s="48" t="s">
        <v>54</v>
      </c>
      <c r="B97" s="42" t="s">
        <v>87</v>
      </c>
      <c r="C97" s="63" t="s">
        <v>87</v>
      </c>
      <c r="D97" s="29" t="s">
        <v>87</v>
      </c>
      <c r="E97" s="29" t="s">
        <v>87</v>
      </c>
      <c r="F97" s="29" t="s">
        <v>87</v>
      </c>
    </row>
    <row r="98" spans="1:6" ht="12.75">
      <c r="A98" s="49" t="s">
        <v>55</v>
      </c>
      <c r="B98" s="30" t="s">
        <v>34</v>
      </c>
      <c r="C98" s="63">
        <v>0</v>
      </c>
      <c r="D98" s="29">
        <v>0</v>
      </c>
      <c r="E98" s="29">
        <f>D98-C98</f>
        <v>0</v>
      </c>
      <c r="F98" s="29"/>
    </row>
    <row r="99" spans="1:6" ht="12.75">
      <c r="A99" s="49" t="s">
        <v>56</v>
      </c>
      <c r="B99" s="30" t="s">
        <v>58</v>
      </c>
      <c r="C99" s="63">
        <v>0</v>
      </c>
      <c r="D99" s="29">
        <v>0</v>
      </c>
      <c r="E99" s="29">
        <f>D99-C99</f>
        <v>0</v>
      </c>
      <c r="F99" s="29"/>
    </row>
    <row r="100" spans="1:6" ht="12.75">
      <c r="A100" s="49" t="s">
        <v>57</v>
      </c>
      <c r="B100" s="30" t="s">
        <v>31</v>
      </c>
      <c r="C100" s="63">
        <v>0</v>
      </c>
      <c r="D100" s="29">
        <v>0</v>
      </c>
      <c r="E100" s="29">
        <f>D100-C100</f>
        <v>0</v>
      </c>
      <c r="F100" s="29"/>
    </row>
    <row r="101" spans="1:6" ht="12.75">
      <c r="A101" s="47" t="s">
        <v>59</v>
      </c>
      <c r="B101" s="3" t="s">
        <v>3</v>
      </c>
      <c r="C101" s="60">
        <v>0</v>
      </c>
      <c r="D101" s="12">
        <v>0</v>
      </c>
      <c r="E101" s="10">
        <f>D101-C101</f>
        <v>0</v>
      </c>
      <c r="F101" s="10"/>
    </row>
    <row r="102" spans="1:6" ht="24.75" customHeight="1">
      <c r="A102" s="46" t="s">
        <v>60</v>
      </c>
      <c r="B102" s="11"/>
      <c r="C102" s="13" t="s">
        <v>61</v>
      </c>
      <c r="D102" s="13" t="s">
        <v>62</v>
      </c>
      <c r="E102" s="18"/>
      <c r="F102" s="18"/>
    </row>
    <row r="103" spans="1:7" ht="12.75">
      <c r="A103" s="48" t="s">
        <v>63</v>
      </c>
      <c r="B103" s="27" t="s">
        <v>126</v>
      </c>
      <c r="C103" s="63">
        <f>C105+C106+C107+C108+C109+C110+C111+C113+C116+C117</f>
        <v>12269.1</v>
      </c>
      <c r="D103" s="63">
        <f>D105+D106+D107+D108+D109+D110+D111+D112+D117+D114+D116+D113</f>
        <v>19386.8</v>
      </c>
      <c r="E103" s="29">
        <f>E105+E106+E107+E108+E109+E110+E111+E112+E117+E114+E116+E113</f>
        <v>7117.700000000001</v>
      </c>
      <c r="F103" s="29">
        <f>D103/C103*100</f>
        <v>158.01322020360092</v>
      </c>
      <c r="G103" s="24"/>
    </row>
    <row r="104" spans="1:6" ht="12.75">
      <c r="A104" s="49" t="s">
        <v>64</v>
      </c>
      <c r="B104" s="30"/>
      <c r="C104" s="60"/>
      <c r="D104" s="60"/>
      <c r="E104" s="39"/>
      <c r="F104" s="39"/>
    </row>
    <row r="105" spans="1:6" ht="12.75">
      <c r="A105" s="49" t="s">
        <v>110</v>
      </c>
      <c r="B105" s="30"/>
      <c r="C105" s="60">
        <v>6020</v>
      </c>
      <c r="D105" s="60">
        <v>15331.1</v>
      </c>
      <c r="E105" s="39">
        <f>D105-C105</f>
        <v>9311.1</v>
      </c>
      <c r="F105" s="39">
        <f>D105/C105*100</f>
        <v>254.66943521594686</v>
      </c>
    </row>
    <row r="106" spans="1:6" ht="12.75">
      <c r="A106" s="49" t="s">
        <v>115</v>
      </c>
      <c r="B106" s="30"/>
      <c r="C106" s="60">
        <v>2618.4</v>
      </c>
      <c r="D106" s="60">
        <v>2701</v>
      </c>
      <c r="E106" s="39">
        <f>D106-C106</f>
        <v>82.59999999999991</v>
      </c>
      <c r="F106" s="39">
        <f>D106/C106*100</f>
        <v>103.15459822792545</v>
      </c>
    </row>
    <row r="107" spans="1:6" ht="0.75" customHeight="1">
      <c r="A107" s="49" t="s">
        <v>114</v>
      </c>
      <c r="B107" s="30"/>
      <c r="C107" s="60">
        <v>0</v>
      </c>
      <c r="D107" s="60">
        <v>0</v>
      </c>
      <c r="E107" s="39">
        <f>D107-C107</f>
        <v>0</v>
      </c>
      <c r="F107" s="39" t="e">
        <f>D107/C107*100</f>
        <v>#DIV/0!</v>
      </c>
    </row>
    <row r="108" spans="1:6" ht="12.75">
      <c r="A108" s="49" t="s">
        <v>111</v>
      </c>
      <c r="B108" s="30"/>
      <c r="C108" s="60">
        <v>250</v>
      </c>
      <c r="D108" s="60">
        <v>239</v>
      </c>
      <c r="E108" s="39">
        <f aca="true" t="shared" si="8" ref="E108:E117">D108-C108</f>
        <v>-11</v>
      </c>
      <c r="F108" s="39">
        <f>D108/C108*100</f>
        <v>95.6</v>
      </c>
    </row>
    <row r="109" spans="1:6" ht="12.75">
      <c r="A109" s="49" t="s">
        <v>113</v>
      </c>
      <c r="B109" s="30"/>
      <c r="C109" s="60">
        <v>1536</v>
      </c>
      <c r="D109" s="60">
        <v>94.2</v>
      </c>
      <c r="E109" s="39">
        <f>D109-C109</f>
        <v>-1441.8</v>
      </c>
      <c r="F109" s="39">
        <f>D109/C109*100</f>
        <v>6.1328125</v>
      </c>
    </row>
    <row r="110" spans="1:6" ht="12.75">
      <c r="A110" s="49" t="s">
        <v>112</v>
      </c>
      <c r="B110" s="30"/>
      <c r="C110" s="60">
        <v>1710</v>
      </c>
      <c r="D110" s="60">
        <v>756.5</v>
      </c>
      <c r="E110" s="39">
        <f t="shared" si="8"/>
        <v>-953.5</v>
      </c>
      <c r="F110" s="39">
        <f aca="true" t="shared" si="9" ref="F110:F116">D110/C110*100</f>
        <v>44.239766081871345</v>
      </c>
    </row>
    <row r="111" spans="1:6" ht="12.75">
      <c r="A111" s="49" t="s">
        <v>116</v>
      </c>
      <c r="B111" s="30"/>
      <c r="C111" s="60">
        <v>38.1</v>
      </c>
      <c r="D111" s="60">
        <v>26.3</v>
      </c>
      <c r="E111" s="39">
        <f t="shared" si="8"/>
        <v>-11.8</v>
      </c>
      <c r="F111" s="39">
        <f t="shared" si="9"/>
        <v>69.02887139107612</v>
      </c>
    </row>
    <row r="112" spans="1:6" ht="12.75">
      <c r="A112" s="49" t="s">
        <v>117</v>
      </c>
      <c r="B112" s="30"/>
      <c r="C112" s="60">
        <v>0</v>
      </c>
      <c r="D112" s="60">
        <v>0</v>
      </c>
      <c r="E112" s="39">
        <f t="shared" si="8"/>
        <v>0</v>
      </c>
      <c r="F112" s="39"/>
    </row>
    <row r="113" spans="1:6" ht="12.75">
      <c r="A113" s="47" t="s">
        <v>118</v>
      </c>
      <c r="B113" s="3"/>
      <c r="C113" s="60">
        <v>31.4</v>
      </c>
      <c r="D113" s="60">
        <v>175.7</v>
      </c>
      <c r="E113" s="10">
        <f t="shared" si="8"/>
        <v>144.29999999999998</v>
      </c>
      <c r="F113" s="10">
        <f t="shared" si="9"/>
        <v>559.5541401273886</v>
      </c>
    </row>
    <row r="114" spans="1:6" ht="12.75">
      <c r="A114" s="47" t="s">
        <v>125</v>
      </c>
      <c r="B114" s="3"/>
      <c r="C114" s="60">
        <v>0</v>
      </c>
      <c r="D114" s="60">
        <v>0</v>
      </c>
      <c r="E114" s="10">
        <f t="shared" si="8"/>
        <v>0</v>
      </c>
      <c r="F114" s="10"/>
    </row>
    <row r="115" spans="1:6" ht="12.75">
      <c r="A115" s="47" t="s">
        <v>119</v>
      </c>
      <c r="B115" s="3"/>
      <c r="C115" s="60">
        <v>0</v>
      </c>
      <c r="D115" s="60">
        <v>0</v>
      </c>
      <c r="E115" s="10">
        <f t="shared" si="8"/>
        <v>0</v>
      </c>
      <c r="F115" s="10"/>
    </row>
    <row r="116" spans="1:6" ht="12.75">
      <c r="A116" s="47" t="s">
        <v>120</v>
      </c>
      <c r="B116" s="3"/>
      <c r="C116" s="60">
        <v>65.2</v>
      </c>
      <c r="D116" s="60">
        <v>0</v>
      </c>
      <c r="E116" s="10">
        <f t="shared" si="8"/>
        <v>-65.2</v>
      </c>
      <c r="F116" s="10">
        <f t="shared" si="9"/>
        <v>0</v>
      </c>
    </row>
    <row r="117" spans="1:6" ht="12.75">
      <c r="A117" s="49" t="s">
        <v>124</v>
      </c>
      <c r="B117" s="30"/>
      <c r="C117" s="60">
        <v>0</v>
      </c>
      <c r="D117" s="60">
        <v>63</v>
      </c>
      <c r="E117" s="39">
        <f t="shared" si="8"/>
        <v>63</v>
      </c>
      <c r="F117" s="39"/>
    </row>
    <row r="118" spans="1:6" ht="25.5">
      <c r="A118" s="51" t="s">
        <v>65</v>
      </c>
      <c r="B118" s="27" t="s">
        <v>126</v>
      </c>
      <c r="C118" s="28">
        <v>149.2</v>
      </c>
      <c r="D118" s="28">
        <v>15.9</v>
      </c>
      <c r="E118" s="39">
        <f aca="true" t="shared" si="10" ref="E118:E127">D118-C118</f>
        <v>-133.29999999999998</v>
      </c>
      <c r="F118" s="39">
        <f aca="true" t="shared" si="11" ref="F118:F127">D118/C118*100</f>
        <v>10.656836461126007</v>
      </c>
    </row>
    <row r="119" spans="1:6" ht="12.75">
      <c r="A119" s="48" t="s">
        <v>81</v>
      </c>
      <c r="B119" s="27" t="s">
        <v>126</v>
      </c>
      <c r="C119" s="28">
        <v>0</v>
      </c>
      <c r="D119" s="28">
        <v>0</v>
      </c>
      <c r="E119" s="39">
        <f t="shared" si="10"/>
        <v>0</v>
      </c>
      <c r="F119" s="29"/>
    </row>
    <row r="120" spans="1:7" ht="12.75">
      <c r="A120" s="48" t="s">
        <v>85</v>
      </c>
      <c r="B120" s="27" t="s">
        <v>126</v>
      </c>
      <c r="C120" s="28">
        <f>C122+C123+C124</f>
        <v>3879.8999999999996</v>
      </c>
      <c r="D120" s="28">
        <f>D122+D123+D124</f>
        <v>2017.6999999999998</v>
      </c>
      <c r="E120" s="29">
        <f t="shared" si="10"/>
        <v>-1862.1999999999998</v>
      </c>
      <c r="F120" s="29">
        <f t="shared" si="11"/>
        <v>52.003917626742954</v>
      </c>
      <c r="G120" s="24"/>
    </row>
    <row r="121" spans="1:6" ht="12.75">
      <c r="A121" s="49" t="s">
        <v>8</v>
      </c>
      <c r="B121" s="30"/>
      <c r="C121" s="31"/>
      <c r="D121" s="31"/>
      <c r="E121" s="41"/>
      <c r="F121" s="41"/>
    </row>
    <row r="122" spans="1:6" ht="12.75">
      <c r="A122" s="49" t="s">
        <v>82</v>
      </c>
      <c r="B122" s="30" t="s">
        <v>126</v>
      </c>
      <c r="C122" s="41">
        <v>674.9</v>
      </c>
      <c r="D122" s="41">
        <v>425.7</v>
      </c>
      <c r="E122" s="41">
        <f t="shared" si="10"/>
        <v>-249.2</v>
      </c>
      <c r="F122" s="41">
        <f t="shared" si="11"/>
        <v>63.076011260927544</v>
      </c>
    </row>
    <row r="123" spans="1:6" ht="12.75">
      <c r="A123" s="49" t="s">
        <v>83</v>
      </c>
      <c r="B123" s="30" t="s">
        <v>126</v>
      </c>
      <c r="C123" s="41">
        <v>349.9</v>
      </c>
      <c r="D123" s="41">
        <v>297.4</v>
      </c>
      <c r="E123" s="41">
        <f t="shared" si="10"/>
        <v>-52.5</v>
      </c>
      <c r="F123" s="41">
        <f t="shared" si="11"/>
        <v>84.99571306087454</v>
      </c>
    </row>
    <row r="124" spans="1:6" ht="12.75">
      <c r="A124" s="49" t="s">
        <v>84</v>
      </c>
      <c r="B124" s="30" t="s">
        <v>126</v>
      </c>
      <c r="C124" s="41">
        <v>2855.1</v>
      </c>
      <c r="D124" s="41">
        <v>1294.6</v>
      </c>
      <c r="E124" s="41">
        <f t="shared" si="10"/>
        <v>-1560.5</v>
      </c>
      <c r="F124" s="41">
        <f t="shared" si="11"/>
        <v>45.343420545690165</v>
      </c>
    </row>
    <row r="125" spans="1:6" ht="12.75">
      <c r="A125" s="48" t="s">
        <v>73</v>
      </c>
      <c r="B125" s="27" t="s">
        <v>126</v>
      </c>
      <c r="C125" s="28">
        <f>C120+C119+C103</f>
        <v>16149</v>
      </c>
      <c r="D125" s="28">
        <f>D120+D119+D103</f>
        <v>21404.5</v>
      </c>
      <c r="E125" s="29">
        <f t="shared" si="10"/>
        <v>5255.5</v>
      </c>
      <c r="F125" s="39">
        <f t="shared" si="11"/>
        <v>132.5438107622763</v>
      </c>
    </row>
    <row r="126" spans="1:6" ht="12.75">
      <c r="A126" s="48"/>
      <c r="B126" s="27"/>
      <c r="C126" s="33"/>
      <c r="D126" s="33"/>
      <c r="E126" s="33"/>
      <c r="F126" s="33"/>
    </row>
    <row r="127" spans="1:6" ht="12.75">
      <c r="A127" s="48" t="s">
        <v>74</v>
      </c>
      <c r="B127" s="27" t="s">
        <v>126</v>
      </c>
      <c r="C127" s="28">
        <f>SUM(C129:C139)</f>
        <v>29981.000000000004</v>
      </c>
      <c r="D127" s="28">
        <f>SUM(D129:D139)</f>
        <v>19324.8</v>
      </c>
      <c r="E127" s="28">
        <f t="shared" si="10"/>
        <v>-10656.200000000004</v>
      </c>
      <c r="F127" s="28">
        <f t="shared" si="11"/>
        <v>64.45682265434775</v>
      </c>
    </row>
    <row r="128" spans="1:6" ht="12.75">
      <c r="A128" s="49" t="s">
        <v>66</v>
      </c>
      <c r="B128" s="27" t="s">
        <v>126</v>
      </c>
      <c r="C128" s="31"/>
      <c r="D128" s="31"/>
      <c r="E128" s="32"/>
      <c r="F128" s="32"/>
    </row>
    <row r="129" spans="1:6" ht="12.75">
      <c r="A129" s="49" t="s">
        <v>99</v>
      </c>
      <c r="B129" s="27" t="s">
        <v>126</v>
      </c>
      <c r="C129" s="39">
        <v>9182.9</v>
      </c>
      <c r="D129" s="39">
        <v>6384.4</v>
      </c>
      <c r="E129" s="39">
        <v>0</v>
      </c>
      <c r="F129" s="39">
        <v>100</v>
      </c>
    </row>
    <row r="130" spans="1:6" ht="12.75">
      <c r="A130" s="49" t="s">
        <v>100</v>
      </c>
      <c r="B130" s="27" t="s">
        <v>126</v>
      </c>
      <c r="C130" s="39">
        <v>349.7</v>
      </c>
      <c r="D130" s="39">
        <v>224.9</v>
      </c>
      <c r="E130" s="39">
        <v>0</v>
      </c>
      <c r="F130" s="39">
        <v>100</v>
      </c>
    </row>
    <row r="131" spans="1:6" ht="25.5">
      <c r="A131" s="52" t="s">
        <v>101</v>
      </c>
      <c r="B131" s="27" t="s">
        <v>126</v>
      </c>
      <c r="C131" s="39">
        <v>220</v>
      </c>
      <c r="D131" s="39">
        <v>110.3</v>
      </c>
      <c r="E131" s="39">
        <v>0</v>
      </c>
      <c r="F131" s="39">
        <v>0</v>
      </c>
    </row>
    <row r="132" spans="1:6" ht="12.75">
      <c r="A132" s="49" t="s">
        <v>102</v>
      </c>
      <c r="B132" s="27" t="s">
        <v>126</v>
      </c>
      <c r="C132" s="39">
        <v>950</v>
      </c>
      <c r="D132" s="39">
        <v>651.4</v>
      </c>
      <c r="E132" s="39">
        <v>0.03</v>
      </c>
      <c r="F132" s="39">
        <v>100</v>
      </c>
    </row>
    <row r="133" spans="1:6" ht="12.75">
      <c r="A133" s="49" t="s">
        <v>103</v>
      </c>
      <c r="B133" s="27" t="s">
        <v>126</v>
      </c>
      <c r="C133" s="39">
        <v>7404.1</v>
      </c>
      <c r="D133" s="39">
        <v>3971.9</v>
      </c>
      <c r="E133" s="39">
        <f>D133-C133</f>
        <v>-3432.2000000000003</v>
      </c>
      <c r="F133" s="39">
        <f>D133/C133*100</f>
        <v>53.64460231493362</v>
      </c>
    </row>
    <row r="134" spans="1:6" ht="12.75">
      <c r="A134" s="49" t="s">
        <v>104</v>
      </c>
      <c r="B134" s="27" t="s">
        <v>126</v>
      </c>
      <c r="C134" s="39">
        <v>320.2</v>
      </c>
      <c r="D134" s="39">
        <v>274.5</v>
      </c>
      <c r="E134" s="39">
        <v>0</v>
      </c>
      <c r="F134" s="39">
        <v>100</v>
      </c>
    </row>
    <row r="135" spans="1:6" ht="12.75">
      <c r="A135" s="49" t="s">
        <v>105</v>
      </c>
      <c r="B135" s="27" t="s">
        <v>126</v>
      </c>
      <c r="C135" s="39">
        <v>6154.4</v>
      </c>
      <c r="D135" s="39">
        <v>3794.9</v>
      </c>
      <c r="E135" s="39">
        <f>D135-C135</f>
        <v>-2359.4999999999995</v>
      </c>
      <c r="F135" s="39">
        <f>D135/C135*100</f>
        <v>61.66157545820876</v>
      </c>
    </row>
    <row r="136" spans="1:6" ht="12.75">
      <c r="A136" s="49" t="s">
        <v>106</v>
      </c>
      <c r="B136" s="27" t="s">
        <v>126</v>
      </c>
      <c r="C136" s="39">
        <v>0</v>
      </c>
      <c r="D136" s="39">
        <v>0</v>
      </c>
      <c r="E136" s="39">
        <v>0</v>
      </c>
      <c r="F136" s="39">
        <v>0</v>
      </c>
    </row>
    <row r="137" spans="1:6" ht="12.75">
      <c r="A137" s="53" t="s">
        <v>107</v>
      </c>
      <c r="B137" s="27" t="s">
        <v>126</v>
      </c>
      <c r="C137" s="39">
        <v>4954.2</v>
      </c>
      <c r="D137" s="39">
        <v>3624.9</v>
      </c>
      <c r="E137" s="39">
        <f>D137-C137</f>
        <v>-1329.2999999999997</v>
      </c>
      <c r="F137" s="39">
        <f>D137/C137*100</f>
        <v>73.16822090347584</v>
      </c>
    </row>
    <row r="138" spans="1:6" ht="12.75">
      <c r="A138" s="53" t="s">
        <v>108</v>
      </c>
      <c r="B138" s="27" t="s">
        <v>126</v>
      </c>
      <c r="C138" s="39">
        <v>395.5</v>
      </c>
      <c r="D138" s="39">
        <v>255.3</v>
      </c>
      <c r="E138" s="39">
        <v>0</v>
      </c>
      <c r="F138" s="39">
        <v>100</v>
      </c>
    </row>
    <row r="139" spans="1:6" ht="12.75">
      <c r="A139" s="53" t="s">
        <v>109</v>
      </c>
      <c r="B139" s="27" t="s">
        <v>126</v>
      </c>
      <c r="C139" s="39">
        <v>50</v>
      </c>
      <c r="D139" s="39">
        <v>32.3</v>
      </c>
      <c r="E139" s="39">
        <v>0</v>
      </c>
      <c r="F139" s="39">
        <v>100</v>
      </c>
    </row>
    <row r="140" spans="1:6" s="4" customFormat="1" ht="12.75">
      <c r="A140" s="49"/>
      <c r="B140" s="27"/>
      <c r="C140" s="31"/>
      <c r="D140" s="31"/>
      <c r="E140" s="32"/>
      <c r="F140" s="32"/>
    </row>
    <row r="141" spans="1:6" ht="12.75" hidden="1">
      <c r="A141" s="50" t="s">
        <v>75</v>
      </c>
      <c r="B141" s="9"/>
      <c r="C141" s="19"/>
      <c r="D141" s="19"/>
      <c r="E141" s="19"/>
      <c r="F141" s="19"/>
    </row>
    <row r="142" spans="1:6" ht="12.75" hidden="1">
      <c r="A142" s="47" t="s">
        <v>67</v>
      </c>
      <c r="B142" s="3" t="s">
        <v>7</v>
      </c>
      <c r="C142" s="20" t="s">
        <v>38</v>
      </c>
      <c r="D142" s="20" t="s">
        <v>38</v>
      </c>
      <c r="E142" s="20" t="s">
        <v>38</v>
      </c>
      <c r="F142" s="20" t="s">
        <v>38</v>
      </c>
    </row>
    <row r="143" spans="1:6" ht="12.75" hidden="1">
      <c r="A143" s="47" t="s">
        <v>68</v>
      </c>
      <c r="B143" s="3" t="s">
        <v>7</v>
      </c>
      <c r="C143" s="20" t="s">
        <v>38</v>
      </c>
      <c r="D143" s="20" t="s">
        <v>38</v>
      </c>
      <c r="E143" s="20" t="s">
        <v>38</v>
      </c>
      <c r="F143" s="20" t="s">
        <v>38</v>
      </c>
    </row>
    <row r="144" spans="1:6" ht="12.75" hidden="1">
      <c r="A144" s="50" t="s">
        <v>76</v>
      </c>
      <c r="B144" s="9" t="s">
        <v>7</v>
      </c>
      <c r="C144" s="19" t="s">
        <v>38</v>
      </c>
      <c r="D144" s="19" t="s">
        <v>38</v>
      </c>
      <c r="E144" s="19" t="s">
        <v>38</v>
      </c>
      <c r="F144" s="19" t="s">
        <v>38</v>
      </c>
    </row>
    <row r="145" spans="1:6" ht="12.75" hidden="1">
      <c r="A145" s="50" t="s">
        <v>77</v>
      </c>
      <c r="B145" s="9"/>
      <c r="C145" s="19"/>
      <c r="D145" s="19"/>
      <c r="E145" s="19"/>
      <c r="F145" s="19"/>
    </row>
    <row r="146" spans="1:6" ht="12.75" hidden="1">
      <c r="A146" s="47" t="s">
        <v>69</v>
      </c>
      <c r="B146" s="3"/>
      <c r="C146" s="20" t="s">
        <v>38</v>
      </c>
      <c r="D146" s="20" t="s">
        <v>38</v>
      </c>
      <c r="E146" s="20" t="s">
        <v>38</v>
      </c>
      <c r="F146" s="20" t="s">
        <v>38</v>
      </c>
    </row>
    <row r="147" spans="1:6" ht="12.75" hidden="1">
      <c r="A147" s="47" t="s">
        <v>70</v>
      </c>
      <c r="B147" s="3" t="s">
        <v>31</v>
      </c>
      <c r="C147" s="20" t="s">
        <v>38</v>
      </c>
      <c r="D147" s="20" t="s">
        <v>38</v>
      </c>
      <c r="E147" s="20" t="s">
        <v>38</v>
      </c>
      <c r="F147" s="20" t="s">
        <v>38</v>
      </c>
    </row>
    <row r="148" spans="1:6" ht="12.75" hidden="1">
      <c r="A148" s="50" t="s">
        <v>78</v>
      </c>
      <c r="B148" s="9" t="s">
        <v>31</v>
      </c>
      <c r="C148" s="19" t="s">
        <v>38</v>
      </c>
      <c r="D148" s="19" t="s">
        <v>38</v>
      </c>
      <c r="E148" s="19" t="s">
        <v>38</v>
      </c>
      <c r="F148" s="19" t="s">
        <v>38</v>
      </c>
    </row>
    <row r="149" spans="1:6" ht="12.75" hidden="1">
      <c r="A149" s="47" t="s">
        <v>71</v>
      </c>
      <c r="B149" s="3"/>
      <c r="C149" s="21"/>
      <c r="D149" s="21"/>
      <c r="E149" s="21"/>
      <c r="F149" s="21"/>
    </row>
    <row r="150" spans="3:6" ht="15" customHeight="1">
      <c r="C150" s="22"/>
      <c r="D150" s="22"/>
      <c r="E150" s="22"/>
      <c r="F150" s="22"/>
    </row>
    <row r="151" spans="1:6" ht="12.75">
      <c r="A151" s="54" t="s">
        <v>131</v>
      </c>
      <c r="B151" s="25"/>
      <c r="C151" s="25"/>
      <c r="D151" s="73" t="s">
        <v>132</v>
      </c>
      <c r="E151" s="73"/>
      <c r="F151" s="73"/>
    </row>
    <row r="153" spans="1:10" ht="12.75">
      <c r="A153" s="55" t="s">
        <v>121</v>
      </c>
      <c r="B153" s="26"/>
      <c r="C153" s="26"/>
      <c r="D153" s="73" t="s">
        <v>123</v>
      </c>
      <c r="E153" s="73"/>
      <c r="F153" s="73"/>
      <c r="G153" s="26"/>
      <c r="H153" s="26"/>
      <c r="I153" s="26"/>
      <c r="J153" s="26"/>
    </row>
    <row r="155" spans="1:6" ht="12.75">
      <c r="A155" s="54"/>
      <c r="B155" s="25"/>
      <c r="C155" s="25"/>
      <c r="D155" s="73"/>
      <c r="E155" s="73"/>
      <c r="F155" s="73"/>
    </row>
  </sheetData>
  <sheetProtection/>
  <mergeCells count="11">
    <mergeCell ref="C7:C8"/>
    <mergeCell ref="D7:D8"/>
    <mergeCell ref="D153:F153"/>
    <mergeCell ref="A3:F3"/>
    <mergeCell ref="D151:F151"/>
    <mergeCell ref="D155:F155"/>
    <mergeCell ref="A7:A8"/>
    <mergeCell ref="B7:B8"/>
    <mergeCell ref="F7:F8"/>
    <mergeCell ref="A4:F4"/>
    <mergeCell ref="A5:F5"/>
  </mergeCells>
  <printOptions horizontalCentered="1"/>
  <pageMargins left="0.1968503937007874" right="0.1968503937007874" top="0.2755905511811024" bottom="0.1968503937007874" header="0.5118110236220472" footer="0.5118110236220472"/>
  <pageSetup fitToHeight="2" horizontalDpi="600" verticalDpi="600" orientation="portrait" paperSize="9" scale="90" r:id="rId1"/>
  <rowBreaks count="1" manualBreakCount="1">
    <brk id="7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Даньшина</dc:creator>
  <cp:keywords/>
  <dc:description/>
  <cp:lastModifiedBy>Евгений</cp:lastModifiedBy>
  <cp:lastPrinted>2016-10-18T13:19:11Z</cp:lastPrinted>
  <dcterms:created xsi:type="dcterms:W3CDTF">2014-02-04T09:52:42Z</dcterms:created>
  <dcterms:modified xsi:type="dcterms:W3CDTF">2016-10-26T11:50:20Z</dcterms:modified>
  <cp:category/>
  <cp:version/>
  <cp:contentType/>
  <cp:contentStatus/>
</cp:coreProperties>
</file>